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mwm_hi_is/Documents/husnæði punktur is/"/>
    </mc:Choice>
  </mc:AlternateContent>
  <xr:revisionPtr revIDLastSave="15" documentId="8_{10732E1F-8BA9-49DA-9035-D927503FCB78}" xr6:coauthVersionLast="47" xr6:coauthVersionMax="47" xr10:uidLastSave="{54777DCF-833C-4980-9285-701B7348EE27}"/>
  <bookViews>
    <workbookView xWindow="-98" yWindow="-98" windowWidth="21795" windowHeight="13875" activeTab="1" xr2:uid="{00000000-000D-0000-FFFF-FFFF00000000}"/>
  </bookViews>
  <sheets>
    <sheet name="Verðtryggt" sheetId="5" r:id="rId1"/>
    <sheet name="Óverðtrygg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4" l="1"/>
  <c r="F2" i="4"/>
  <c r="F1" i="4"/>
  <c r="S1001" i="4"/>
  <c r="S1002" i="4"/>
  <c r="S1003" i="4"/>
  <c r="S1004" i="4"/>
  <c r="S1005" i="4"/>
  <c r="S1006" i="4"/>
  <c r="S1007" i="4"/>
  <c r="S1008" i="4"/>
  <c r="S1009" i="4"/>
  <c r="S1010" i="4"/>
  <c r="S1011" i="4"/>
  <c r="S1012" i="4"/>
  <c r="S1013" i="4"/>
  <c r="S1014" i="4"/>
  <c r="S1015" i="4"/>
  <c r="S1016" i="4"/>
  <c r="S1017" i="4"/>
  <c r="S1018" i="4"/>
  <c r="S1019" i="4"/>
  <c r="S1020" i="4"/>
  <c r="S1021" i="4"/>
  <c r="S1022" i="4"/>
  <c r="S1023" i="4"/>
  <c r="S1024" i="4"/>
  <c r="S1025" i="4"/>
  <c r="S1026" i="4"/>
  <c r="S1027" i="4"/>
  <c r="S1028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329" i="4"/>
  <c r="R1330" i="4"/>
  <c r="R1331" i="4"/>
  <c r="R1332" i="4"/>
  <c r="R1333" i="4"/>
  <c r="R1334" i="4"/>
  <c r="R1335" i="4"/>
  <c r="R1336" i="4"/>
  <c r="R1337" i="4"/>
  <c r="R1338" i="4"/>
  <c r="R1339" i="4"/>
  <c r="R1340" i="4"/>
  <c r="R1341" i="4"/>
  <c r="R1342" i="4"/>
  <c r="R1343" i="4"/>
  <c r="R1344" i="4"/>
  <c r="R1345" i="4"/>
  <c r="R1346" i="4"/>
  <c r="R1347" i="4"/>
  <c r="R1348" i="4"/>
  <c r="R1349" i="4"/>
  <c r="R1350" i="4"/>
  <c r="R1351" i="4"/>
  <c r="R1352" i="4"/>
  <c r="R1353" i="4"/>
  <c r="R1354" i="4"/>
  <c r="R1355" i="4"/>
  <c r="R1356" i="4"/>
  <c r="R1357" i="4"/>
  <c r="R1358" i="4"/>
  <c r="R1359" i="4"/>
  <c r="R1360" i="4"/>
  <c r="R1361" i="4"/>
  <c r="R1362" i="4"/>
  <c r="R1363" i="4"/>
  <c r="R1364" i="4"/>
  <c r="R1365" i="4"/>
  <c r="R1366" i="4"/>
  <c r="R1367" i="4"/>
  <c r="R1368" i="4"/>
  <c r="R1369" i="4"/>
  <c r="R1370" i="4"/>
  <c r="R1371" i="4"/>
  <c r="R1372" i="4"/>
  <c r="R1373" i="4"/>
  <c r="R1374" i="4"/>
  <c r="R1375" i="4"/>
  <c r="R1376" i="4"/>
  <c r="R1377" i="4"/>
  <c r="R1378" i="4"/>
  <c r="R1379" i="4"/>
  <c r="R1380" i="4"/>
  <c r="R1381" i="4"/>
  <c r="R1382" i="4"/>
  <c r="R1383" i="4"/>
  <c r="R1384" i="4"/>
  <c r="R1385" i="4"/>
  <c r="R1386" i="4"/>
  <c r="R1387" i="4"/>
  <c r="R1388" i="4"/>
  <c r="R1389" i="4"/>
  <c r="R1390" i="4"/>
  <c r="R1391" i="4"/>
  <c r="R1392" i="4"/>
  <c r="R1393" i="4"/>
  <c r="R1394" i="4"/>
  <c r="R1395" i="4"/>
  <c r="R1396" i="4"/>
  <c r="R1397" i="4"/>
  <c r="R1398" i="4"/>
  <c r="R1399" i="4"/>
  <c r="R1400" i="4"/>
  <c r="R1401" i="4"/>
  <c r="R1402" i="4"/>
  <c r="R1403" i="4"/>
  <c r="R1404" i="4"/>
  <c r="R1405" i="4"/>
  <c r="R1406" i="4"/>
  <c r="R1407" i="4"/>
  <c r="R1408" i="4"/>
  <c r="R1409" i="4"/>
  <c r="R1410" i="4"/>
  <c r="R1411" i="4"/>
  <c r="R1412" i="4"/>
  <c r="R1413" i="4"/>
  <c r="R1414" i="4"/>
  <c r="R1415" i="4"/>
  <c r="R1416" i="4"/>
  <c r="R1417" i="4"/>
  <c r="R1418" i="4"/>
  <c r="R1419" i="4"/>
  <c r="R1420" i="4"/>
  <c r="R1421" i="4"/>
  <c r="R1422" i="4"/>
  <c r="R1423" i="4"/>
  <c r="R1424" i="4"/>
  <c r="R1425" i="4"/>
  <c r="R1426" i="4"/>
  <c r="R1427" i="4"/>
  <c r="R1428" i="4"/>
  <c r="R1429" i="4"/>
  <c r="R1430" i="4"/>
  <c r="R1431" i="4"/>
  <c r="R1432" i="4"/>
  <c r="R1433" i="4"/>
  <c r="R1434" i="4"/>
  <c r="R1435" i="4"/>
  <c r="R1436" i="4"/>
  <c r="R1437" i="4"/>
  <c r="R1438" i="4"/>
  <c r="R1439" i="4"/>
  <c r="R1440" i="4"/>
  <c r="R1441" i="4"/>
  <c r="R1442" i="4"/>
  <c r="R1443" i="4"/>
  <c r="R1444" i="4"/>
  <c r="R1445" i="4"/>
  <c r="R1446" i="4"/>
  <c r="R1447" i="4"/>
  <c r="R1448" i="4"/>
  <c r="R1449" i="4"/>
  <c r="R1450" i="4"/>
  <c r="R1451" i="4"/>
  <c r="R1452" i="4"/>
  <c r="R1453" i="4"/>
  <c r="R1454" i="4"/>
  <c r="R1455" i="4"/>
  <c r="R1456" i="4"/>
  <c r="R1457" i="4"/>
  <c r="R1458" i="4"/>
  <c r="R1459" i="4"/>
  <c r="R1460" i="4"/>
  <c r="R1461" i="4"/>
  <c r="R1462" i="4"/>
  <c r="R1463" i="4"/>
  <c r="R1464" i="4"/>
  <c r="R1465" i="4"/>
  <c r="R1466" i="4"/>
  <c r="R1467" i="4"/>
  <c r="R1468" i="4"/>
  <c r="R1469" i="4"/>
  <c r="R1470" i="4"/>
  <c r="R1471" i="4"/>
  <c r="R1472" i="4"/>
  <c r="R1473" i="4"/>
  <c r="R1474" i="4"/>
  <c r="R1475" i="4"/>
  <c r="R1476" i="4"/>
  <c r="R1477" i="4"/>
  <c r="R1478" i="4"/>
  <c r="R1479" i="4"/>
  <c r="R1480" i="4"/>
  <c r="R1481" i="4"/>
  <c r="R1482" i="4"/>
  <c r="R1483" i="4"/>
  <c r="R1484" i="4"/>
  <c r="R1485" i="4"/>
  <c r="R1486" i="4"/>
  <c r="R1487" i="4"/>
  <c r="R1488" i="4"/>
  <c r="R1489" i="4"/>
  <c r="R1490" i="4"/>
  <c r="R1491" i="4"/>
  <c r="R1492" i="4"/>
  <c r="R1493" i="4"/>
  <c r="R1494" i="4"/>
  <c r="R1495" i="4"/>
  <c r="R1496" i="4"/>
  <c r="R1497" i="4"/>
  <c r="R1498" i="4"/>
  <c r="R1499" i="4"/>
  <c r="R1500" i="4"/>
  <c r="R1501" i="4"/>
  <c r="R1502" i="4"/>
  <c r="R1503" i="4"/>
  <c r="R1504" i="4"/>
  <c r="R1505" i="4"/>
  <c r="R1506" i="4"/>
  <c r="R1507" i="4"/>
  <c r="R1508" i="4"/>
  <c r="R1509" i="4"/>
  <c r="R1510" i="4"/>
  <c r="R1511" i="4"/>
  <c r="R1512" i="4"/>
  <c r="R1513" i="4"/>
  <c r="R1514" i="4"/>
  <c r="R1515" i="4"/>
  <c r="R1516" i="4"/>
  <c r="R1517" i="4"/>
  <c r="R1518" i="4"/>
  <c r="R1519" i="4"/>
  <c r="R1520" i="4"/>
  <c r="R1521" i="4"/>
  <c r="R1522" i="4"/>
  <c r="R1523" i="4"/>
  <c r="R1524" i="4"/>
  <c r="R1525" i="4"/>
  <c r="R1526" i="4"/>
  <c r="R1527" i="4"/>
  <c r="R1528" i="4"/>
  <c r="R1529" i="4"/>
  <c r="R1530" i="4"/>
  <c r="R1531" i="4"/>
  <c r="R1532" i="4"/>
  <c r="R1533" i="4"/>
  <c r="R1534" i="4"/>
  <c r="R1535" i="4"/>
  <c r="R1536" i="4"/>
  <c r="R1537" i="4"/>
  <c r="R1538" i="4"/>
  <c r="R1539" i="4"/>
  <c r="R1540" i="4"/>
  <c r="R1541" i="4"/>
  <c r="R1542" i="4"/>
  <c r="R1543" i="4"/>
  <c r="R1544" i="4"/>
  <c r="R1545" i="4"/>
  <c r="R1546" i="4"/>
  <c r="R1547" i="4"/>
  <c r="R1548" i="4"/>
  <c r="R1549" i="4"/>
  <c r="R1550" i="4"/>
  <c r="R1551" i="4"/>
  <c r="R1552" i="4"/>
  <c r="R1553" i="4"/>
  <c r="R1554" i="4"/>
  <c r="R1555" i="4"/>
  <c r="R1556" i="4"/>
  <c r="R1557" i="4"/>
  <c r="R1558" i="4"/>
  <c r="R1559" i="4"/>
  <c r="R1560" i="4"/>
  <c r="R1561" i="4"/>
  <c r="R1562" i="4"/>
  <c r="R1563" i="4"/>
  <c r="R1564" i="4"/>
  <c r="R1565" i="4"/>
  <c r="R1566" i="4"/>
  <c r="R1567" i="4"/>
  <c r="R1568" i="4"/>
  <c r="R1569" i="4"/>
  <c r="R1570" i="4"/>
  <c r="R1571" i="4"/>
  <c r="R1572" i="4"/>
  <c r="R1573" i="4"/>
  <c r="R1574" i="4"/>
  <c r="R1575" i="4"/>
  <c r="R1576" i="4"/>
  <c r="R1577" i="4"/>
  <c r="R1578" i="4"/>
  <c r="R1579" i="4"/>
  <c r="R1580" i="4"/>
  <c r="R1581" i="4"/>
  <c r="R1582" i="4"/>
  <c r="R1583" i="4"/>
  <c r="R1584" i="4"/>
  <c r="R1585" i="4"/>
  <c r="R1586" i="4"/>
  <c r="R1587" i="4"/>
  <c r="R1588" i="4"/>
  <c r="R1589" i="4"/>
  <c r="R1590" i="4"/>
  <c r="R1591" i="4"/>
  <c r="R1592" i="4"/>
  <c r="R1593" i="4"/>
  <c r="R1594" i="4"/>
  <c r="R1595" i="4"/>
  <c r="R1596" i="4"/>
  <c r="R1597" i="4"/>
  <c r="R1598" i="4"/>
  <c r="R1599" i="4"/>
  <c r="R1600" i="4"/>
  <c r="R1601" i="4"/>
  <c r="R1602" i="4"/>
  <c r="R1603" i="4"/>
  <c r="R1604" i="4"/>
  <c r="R1605" i="4"/>
  <c r="R1606" i="4"/>
  <c r="R1607" i="4"/>
  <c r="R1608" i="4"/>
  <c r="R1609" i="4"/>
  <c r="R1610" i="4"/>
  <c r="R1611" i="4"/>
  <c r="R1612" i="4"/>
  <c r="R1613" i="4"/>
  <c r="R1614" i="4"/>
  <c r="R1615" i="4"/>
  <c r="R1616" i="4"/>
  <c r="R1617" i="4"/>
  <c r="R1618" i="4"/>
  <c r="R1619" i="4"/>
  <c r="R1620" i="4"/>
  <c r="R1621" i="4"/>
  <c r="R1622" i="4"/>
  <c r="R1623" i="4"/>
  <c r="R1624" i="4"/>
  <c r="R1625" i="4"/>
  <c r="R1626" i="4"/>
  <c r="R1627" i="4"/>
  <c r="R1628" i="4"/>
  <c r="R1629" i="4"/>
  <c r="R1630" i="4"/>
  <c r="R1631" i="4"/>
  <c r="R1632" i="4"/>
  <c r="R1633" i="4"/>
  <c r="R1634" i="4"/>
  <c r="R1635" i="4"/>
  <c r="R1636" i="4"/>
  <c r="R1637" i="4"/>
  <c r="R1638" i="4"/>
  <c r="R1639" i="4"/>
  <c r="R1640" i="4"/>
  <c r="R1641" i="4"/>
  <c r="R1642" i="4"/>
  <c r="R1643" i="4"/>
  <c r="R1644" i="4"/>
  <c r="R1645" i="4"/>
  <c r="R1646" i="4"/>
  <c r="R1647" i="4"/>
  <c r="R1648" i="4"/>
  <c r="R1649" i="4"/>
  <c r="R1650" i="4"/>
  <c r="R1651" i="4"/>
  <c r="R1652" i="4"/>
  <c r="R1653" i="4"/>
  <c r="R1654" i="4"/>
  <c r="R1655" i="4"/>
  <c r="R1656" i="4"/>
  <c r="R1657" i="4"/>
  <c r="R1658" i="4"/>
  <c r="R1659" i="4"/>
  <c r="R1660" i="4"/>
  <c r="R1661" i="4"/>
  <c r="R1662" i="4"/>
  <c r="R1663" i="4"/>
  <c r="R1664" i="4"/>
  <c r="R1665" i="4"/>
  <c r="R1666" i="4"/>
  <c r="R1667" i="4"/>
  <c r="R1668" i="4"/>
  <c r="R1669" i="4"/>
  <c r="R1670" i="4"/>
  <c r="R1671" i="4"/>
  <c r="R1672" i="4"/>
  <c r="R1673" i="4"/>
  <c r="R1674" i="4"/>
  <c r="R1675" i="4"/>
  <c r="R1676" i="4"/>
  <c r="R1677" i="4"/>
  <c r="R1678" i="4"/>
  <c r="R1679" i="4"/>
  <c r="R1680" i="4"/>
  <c r="R1681" i="4"/>
  <c r="R1682" i="4"/>
  <c r="R1683" i="4"/>
  <c r="R1684" i="4"/>
  <c r="R1685" i="4"/>
  <c r="R1686" i="4"/>
  <c r="R1687" i="4"/>
  <c r="R1688" i="4"/>
  <c r="R1689" i="4"/>
  <c r="R1690" i="4"/>
  <c r="R1691" i="4"/>
  <c r="R1692" i="4"/>
  <c r="R1693" i="4"/>
  <c r="R1694" i="4"/>
  <c r="R1695" i="4"/>
  <c r="R1696" i="4"/>
  <c r="R1697" i="4"/>
  <c r="R1698" i="4"/>
  <c r="R1699" i="4"/>
  <c r="R1700" i="4"/>
  <c r="R1701" i="4"/>
  <c r="R1702" i="4"/>
  <c r="R1703" i="4"/>
  <c r="R1704" i="4"/>
  <c r="R1705" i="4"/>
  <c r="R1706" i="4"/>
  <c r="R1707" i="4"/>
  <c r="R1708" i="4"/>
  <c r="R1709" i="4"/>
  <c r="R1710" i="4"/>
  <c r="R1711" i="4"/>
  <c r="R1712" i="4"/>
  <c r="R1713" i="4"/>
  <c r="R1714" i="4"/>
  <c r="R1715" i="4"/>
  <c r="R1716" i="4"/>
  <c r="R1717" i="4"/>
  <c r="R1718" i="4"/>
  <c r="R1719" i="4"/>
  <c r="R1720" i="4"/>
  <c r="R1721" i="4"/>
  <c r="R1722" i="4"/>
  <c r="R1723" i="4"/>
  <c r="R1724" i="4"/>
  <c r="R1725" i="4"/>
  <c r="R1726" i="4"/>
  <c r="R1727" i="4"/>
  <c r="R1728" i="4"/>
  <c r="R1729" i="4"/>
  <c r="R1730" i="4"/>
  <c r="R1731" i="4"/>
  <c r="R1732" i="4"/>
  <c r="R1733" i="4"/>
  <c r="R1734" i="4"/>
  <c r="R1735" i="4"/>
  <c r="R1736" i="4"/>
  <c r="R1737" i="4"/>
  <c r="R1738" i="4"/>
  <c r="R1739" i="4"/>
  <c r="R1740" i="4"/>
  <c r="R1741" i="4"/>
  <c r="R1742" i="4"/>
  <c r="R1743" i="4"/>
  <c r="R1744" i="4"/>
  <c r="R1745" i="4"/>
  <c r="R1746" i="4"/>
  <c r="R1747" i="4"/>
  <c r="R1748" i="4"/>
  <c r="R1749" i="4"/>
  <c r="R1750" i="4"/>
  <c r="R1751" i="4"/>
  <c r="R1752" i="4"/>
  <c r="R1753" i="4"/>
  <c r="R1754" i="4"/>
  <c r="R1755" i="4"/>
  <c r="R1756" i="4"/>
  <c r="R1757" i="4"/>
  <c r="R1758" i="4"/>
  <c r="R1759" i="4"/>
  <c r="R1760" i="4"/>
  <c r="R1761" i="4"/>
  <c r="R1762" i="4"/>
  <c r="R1763" i="4"/>
  <c r="R1764" i="4"/>
  <c r="R1765" i="4"/>
  <c r="R1766" i="4"/>
  <c r="R1767" i="4"/>
  <c r="R1768" i="4"/>
  <c r="R1769" i="4"/>
  <c r="R1770" i="4"/>
  <c r="R1771" i="4"/>
  <c r="R1772" i="4"/>
  <c r="R1773" i="4"/>
  <c r="R1774" i="4"/>
  <c r="R1775" i="4"/>
  <c r="R1776" i="4"/>
  <c r="R1777" i="4"/>
  <c r="R1778" i="4"/>
  <c r="R1779" i="4"/>
  <c r="R1780" i="4"/>
  <c r="R1781" i="4"/>
  <c r="R1782" i="4"/>
  <c r="R1783" i="4"/>
  <c r="R1784" i="4"/>
  <c r="R1785" i="4"/>
  <c r="R1786" i="4"/>
  <c r="R1787" i="4"/>
  <c r="R1788" i="4"/>
  <c r="R1789" i="4"/>
  <c r="R1790" i="4"/>
  <c r="R1791" i="4"/>
  <c r="R1792" i="4"/>
  <c r="R1793" i="4"/>
  <c r="R1794" i="4"/>
  <c r="R1795" i="4"/>
  <c r="R1796" i="4"/>
  <c r="R1797" i="4"/>
  <c r="R1798" i="4"/>
  <c r="R1799" i="4"/>
  <c r="R1800" i="4"/>
  <c r="R1801" i="4"/>
  <c r="R1802" i="4"/>
  <c r="R1803" i="4"/>
  <c r="R1804" i="4"/>
  <c r="R1805" i="4"/>
  <c r="R1806" i="4"/>
  <c r="R1807" i="4"/>
  <c r="R1808" i="4"/>
  <c r="R1809" i="4"/>
  <c r="R1810" i="4"/>
  <c r="R1811" i="4"/>
  <c r="R1812" i="4"/>
  <c r="R1813" i="4"/>
  <c r="R1814" i="4"/>
  <c r="R1815" i="4"/>
  <c r="R1816" i="4"/>
  <c r="R1817" i="4"/>
  <c r="R1818" i="4"/>
  <c r="R1819" i="4"/>
  <c r="R1820" i="4"/>
  <c r="R1821" i="4"/>
  <c r="R1822" i="4"/>
  <c r="R1823" i="4"/>
  <c r="R1824" i="4"/>
  <c r="R1825" i="4"/>
  <c r="R1826" i="4"/>
  <c r="R1827" i="4"/>
  <c r="R1828" i="4"/>
  <c r="R1829" i="4"/>
  <c r="R1830" i="4"/>
  <c r="R1831" i="4"/>
  <c r="R1832" i="4"/>
  <c r="R1833" i="4"/>
  <c r="R1834" i="4"/>
  <c r="R1835" i="4"/>
  <c r="R1836" i="4"/>
  <c r="R1837" i="4"/>
  <c r="R1838" i="4"/>
  <c r="R1839" i="4"/>
  <c r="R1840" i="4"/>
  <c r="R1841" i="4"/>
  <c r="R1842" i="4"/>
  <c r="R1843" i="4"/>
  <c r="R1844" i="4"/>
  <c r="R1845" i="4"/>
  <c r="R1846" i="4"/>
  <c r="R1847" i="4"/>
  <c r="R1848" i="4"/>
  <c r="R1849" i="4"/>
  <c r="R1850" i="4"/>
  <c r="R1851" i="4"/>
  <c r="R1852" i="4"/>
  <c r="R1853" i="4"/>
  <c r="R1854" i="4"/>
  <c r="R1855" i="4"/>
  <c r="R1856" i="4"/>
  <c r="R1857" i="4"/>
  <c r="R1858" i="4"/>
  <c r="R1859" i="4"/>
  <c r="R1860" i="4"/>
  <c r="R1861" i="4"/>
  <c r="R1862" i="4"/>
  <c r="R1863" i="4"/>
  <c r="R1864" i="4"/>
  <c r="R1865" i="4"/>
  <c r="R1866" i="4"/>
  <c r="R1867" i="4"/>
  <c r="R1868" i="4"/>
  <c r="Q1001" i="4"/>
  <c r="Q1002" i="4"/>
  <c r="Q1003" i="4"/>
  <c r="Q1004" i="4"/>
  <c r="Q1005" i="4"/>
  <c r="Q1006" i="4"/>
  <c r="Q1007" i="4"/>
  <c r="Q1008" i="4"/>
  <c r="Q1009" i="4"/>
  <c r="Q1010" i="4"/>
  <c r="Q1011" i="4"/>
  <c r="Q1012" i="4"/>
  <c r="Q1013" i="4"/>
  <c r="Q1014" i="4"/>
  <c r="Q1015" i="4"/>
  <c r="Q1016" i="4"/>
  <c r="Q1017" i="4"/>
  <c r="Q1018" i="4"/>
  <c r="Q1019" i="4"/>
  <c r="Q1020" i="4"/>
  <c r="Q1021" i="4"/>
  <c r="Q1022" i="4"/>
  <c r="Q1023" i="4"/>
  <c r="Q1024" i="4"/>
  <c r="Q1025" i="4"/>
  <c r="Q1026" i="4"/>
  <c r="Q1027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P1019" i="4"/>
  <c r="P1020" i="4"/>
  <c r="P1021" i="4"/>
  <c r="P1022" i="4"/>
  <c r="P1023" i="4"/>
  <c r="P1024" i="4"/>
  <c r="P1025" i="4"/>
  <c r="P1026" i="4"/>
  <c r="P1027" i="4"/>
  <c r="P1028" i="4"/>
  <c r="P1029" i="4"/>
  <c r="P1030" i="4"/>
  <c r="P1031" i="4"/>
  <c r="P1032" i="4"/>
  <c r="P1033" i="4"/>
  <c r="P1034" i="4"/>
  <c r="P1035" i="4"/>
  <c r="P1036" i="4"/>
  <c r="P1037" i="4"/>
  <c r="P1038" i="4"/>
  <c r="P1039" i="4"/>
  <c r="P1040" i="4"/>
  <c r="P1041" i="4"/>
  <c r="P1042" i="4"/>
  <c r="P1043" i="4"/>
  <c r="P1044" i="4"/>
  <c r="P1045" i="4"/>
  <c r="P1046" i="4"/>
  <c r="P1047" i="4"/>
  <c r="P1048" i="4"/>
  <c r="P1049" i="4"/>
  <c r="R1001" i="5"/>
  <c r="R1002" i="5"/>
  <c r="R1003" i="5"/>
  <c r="R1004" i="5"/>
  <c r="R1005" i="5"/>
  <c r="R1006" i="5"/>
  <c r="R1007" i="5"/>
  <c r="R1008" i="5"/>
  <c r="R1009" i="5"/>
  <c r="R1010" i="5"/>
  <c r="R1011" i="5"/>
  <c r="R1012" i="5"/>
  <c r="R1013" i="5"/>
  <c r="R1014" i="5"/>
  <c r="R1015" i="5"/>
  <c r="R1016" i="5"/>
  <c r="R1017" i="5"/>
  <c r="R1018" i="5"/>
  <c r="R1019" i="5"/>
  <c r="R1020" i="5"/>
  <c r="R1021" i="5"/>
  <c r="R1022" i="5"/>
  <c r="R1023" i="5"/>
  <c r="R1024" i="5"/>
  <c r="S1001" i="5"/>
  <c r="S1002" i="5"/>
  <c r="S1003" i="5"/>
  <c r="S1004" i="5"/>
  <c r="S1005" i="5"/>
  <c r="S1006" i="5"/>
  <c r="S1007" i="5"/>
  <c r="S1008" i="5"/>
  <c r="S1009" i="5"/>
  <c r="S1010" i="5"/>
  <c r="S1011" i="5"/>
  <c r="S1012" i="5"/>
  <c r="S1013" i="5"/>
  <c r="S1014" i="5"/>
  <c r="S1015" i="5"/>
  <c r="S1016" i="5"/>
  <c r="S1017" i="5"/>
  <c r="P1001" i="5"/>
  <c r="P1002" i="5"/>
  <c r="P1003" i="5"/>
  <c r="P1004" i="5"/>
  <c r="P1005" i="5"/>
  <c r="P1006" i="5"/>
  <c r="P1007" i="5"/>
  <c r="P1008" i="5"/>
  <c r="P1009" i="5"/>
  <c r="P1010" i="5"/>
  <c r="P1011" i="5"/>
  <c r="P1012" i="5"/>
  <c r="P1013" i="5"/>
  <c r="P1014" i="5"/>
  <c r="P1015" i="5"/>
  <c r="P1016" i="5"/>
  <c r="P1017" i="5"/>
  <c r="Q1001" i="5"/>
  <c r="Q1028" i="4"/>
  <c r="Q1029" i="4"/>
  <c r="Q1030" i="4"/>
  <c r="Q1031" i="4"/>
  <c r="Q1032" i="4"/>
  <c r="Q1033" i="4"/>
  <c r="Q1034" i="4"/>
  <c r="Q1035" i="4"/>
  <c r="Q1036" i="4"/>
  <c r="Q1037" i="4"/>
  <c r="Q1038" i="4"/>
  <c r="Q1039" i="4"/>
  <c r="Q1040" i="4"/>
  <c r="Q1041" i="4"/>
  <c r="Q1042" i="4"/>
  <c r="Q1043" i="4"/>
  <c r="Q1044" i="4"/>
  <c r="Q1045" i="4"/>
  <c r="Q1046" i="4"/>
  <c r="Q1047" i="4"/>
  <c r="Q1048" i="4"/>
  <c r="Q1049" i="4"/>
  <c r="Q1050" i="4"/>
  <c r="Q1051" i="4"/>
  <c r="Q1052" i="4"/>
  <c r="Q1053" i="4"/>
  <c r="Q1054" i="4"/>
  <c r="Q1055" i="4"/>
  <c r="Q1056" i="4"/>
  <c r="Q1057" i="4"/>
  <c r="Q1058" i="4"/>
  <c r="Q1059" i="4"/>
  <c r="Q1060" i="4"/>
  <c r="Q1061" i="4"/>
  <c r="Q1062" i="4"/>
  <c r="Q1063" i="4"/>
  <c r="Q1064" i="4"/>
  <c r="Q1065" i="4"/>
  <c r="Q1066" i="4"/>
  <c r="Q1067" i="4"/>
  <c r="Q1068" i="4"/>
  <c r="Q1069" i="4"/>
  <c r="Q1070" i="4"/>
  <c r="Q1071" i="4"/>
  <c r="Q1072" i="4"/>
  <c r="Q1073" i="4"/>
  <c r="Q1074" i="4"/>
  <c r="Q1075" i="4"/>
  <c r="Q1076" i="4"/>
  <c r="Q1077" i="4"/>
  <c r="Q1078" i="4"/>
  <c r="Q1079" i="4"/>
  <c r="Q1080" i="4"/>
  <c r="Q1081" i="4"/>
  <c r="Q1082" i="4"/>
  <c r="Q1083" i="4"/>
  <c r="Q1084" i="4"/>
  <c r="Q1085" i="4"/>
  <c r="Q1086" i="4"/>
  <c r="Q1087" i="4"/>
  <c r="Q1088" i="4"/>
  <c r="Q1089" i="4"/>
  <c r="Q1090" i="4"/>
  <c r="Q1091" i="4"/>
  <c r="Q1092" i="4"/>
  <c r="Q1093" i="4"/>
  <c r="Q1094" i="4"/>
  <c r="Q1095" i="4"/>
  <c r="Q1096" i="4"/>
  <c r="Q1097" i="4"/>
  <c r="Q1098" i="4"/>
  <c r="Q1099" i="4"/>
  <c r="Q1100" i="4"/>
  <c r="Q1101" i="4"/>
  <c r="Q1102" i="4"/>
  <c r="Q1103" i="4"/>
  <c r="Q1104" i="4"/>
  <c r="Q1105" i="4"/>
  <c r="Q1106" i="4"/>
  <c r="Q1107" i="4"/>
  <c r="Q1108" i="4"/>
  <c r="Q1109" i="4"/>
  <c r="Q1110" i="4"/>
  <c r="Q1111" i="4"/>
  <c r="Q1112" i="4"/>
  <c r="Q1113" i="4"/>
  <c r="Q1114" i="4"/>
  <c r="Q1115" i="4"/>
  <c r="Q1116" i="4"/>
  <c r="Q1117" i="4"/>
  <c r="Q1118" i="4"/>
  <c r="Q1119" i="4"/>
  <c r="Q1120" i="4"/>
  <c r="Q1121" i="4"/>
  <c r="Q1122" i="4"/>
  <c r="Q1123" i="4"/>
  <c r="Q1124" i="4"/>
  <c r="Q1125" i="4"/>
  <c r="Q1126" i="4"/>
  <c r="Q1127" i="4"/>
  <c r="Q1128" i="4"/>
  <c r="Q1129" i="4"/>
  <c r="Q1130" i="4"/>
  <c r="Q1131" i="4"/>
  <c r="Q1132" i="4"/>
  <c r="Q1133" i="4"/>
  <c r="Q1134" i="4"/>
  <c r="Q1135" i="4"/>
  <c r="Q1136" i="4"/>
  <c r="Q1137" i="4"/>
  <c r="Q1138" i="4"/>
  <c r="Q1139" i="4"/>
  <c r="Q1140" i="4"/>
  <c r="Q1141" i="4"/>
  <c r="Q1142" i="4"/>
  <c r="Q1143" i="4"/>
  <c r="Q1144" i="4"/>
  <c r="Q1145" i="4"/>
  <c r="Q1146" i="4"/>
  <c r="Q1147" i="4"/>
  <c r="Q1148" i="4"/>
  <c r="Q1149" i="4"/>
  <c r="Q1150" i="4"/>
  <c r="Q1151" i="4"/>
  <c r="Q1152" i="4"/>
  <c r="Q1153" i="4"/>
  <c r="Q1154" i="4"/>
  <c r="Q1155" i="4"/>
  <c r="Q1156" i="4"/>
  <c r="Q1157" i="4"/>
  <c r="Q1158" i="4"/>
  <c r="Q1159" i="4"/>
  <c r="Q1160" i="4"/>
  <c r="Q1161" i="4"/>
  <c r="Q1162" i="4"/>
  <c r="Q1163" i="4"/>
  <c r="Q1164" i="4"/>
  <c r="Q1165" i="4"/>
  <c r="Q1166" i="4"/>
  <c r="Q1167" i="4"/>
  <c r="Q1168" i="4"/>
  <c r="Q1169" i="4"/>
  <c r="Q1170" i="4"/>
  <c r="Q1171" i="4"/>
  <c r="Q1172" i="4"/>
  <c r="Q1173" i="4"/>
  <c r="Q1174" i="4"/>
  <c r="Q1175" i="4"/>
  <c r="Q1176" i="4"/>
  <c r="Q1177" i="4"/>
  <c r="Q1178" i="4"/>
  <c r="Q1179" i="4"/>
  <c r="Q1180" i="4"/>
  <c r="Q1181" i="4"/>
  <c r="Q1182" i="4"/>
  <c r="Q1183" i="4"/>
  <c r="Q1184" i="4"/>
  <c r="Q1185" i="4"/>
  <c r="Q1186" i="4"/>
  <c r="Q1187" i="4"/>
  <c r="Q1188" i="4"/>
  <c r="Q1189" i="4"/>
  <c r="Q1190" i="4"/>
  <c r="Q1191" i="4"/>
  <c r="Q1192" i="4"/>
  <c r="Q1193" i="4"/>
  <c r="Q1194" i="4"/>
  <c r="Q1195" i="4"/>
  <c r="Q1196" i="4"/>
  <c r="Q1197" i="4"/>
  <c r="Q1198" i="4"/>
  <c r="Q1199" i="4"/>
  <c r="Q1200" i="4"/>
  <c r="Q1201" i="4"/>
  <c r="Q1202" i="4"/>
  <c r="Q1203" i="4"/>
  <c r="Q1204" i="4"/>
  <c r="Q1205" i="4"/>
  <c r="Q1206" i="4"/>
  <c r="Q1207" i="4"/>
  <c r="Q1208" i="4"/>
  <c r="Q1209" i="4"/>
  <c r="Q1210" i="4"/>
  <c r="Q1211" i="4"/>
  <c r="Q1212" i="4"/>
  <c r="Q1213" i="4"/>
  <c r="Q1214" i="4"/>
  <c r="Q1215" i="4"/>
  <c r="Q1216" i="4"/>
  <c r="Q1217" i="4"/>
  <c r="Q1218" i="4"/>
  <c r="Q1219" i="4"/>
  <c r="Q1220" i="4"/>
  <c r="Q1221" i="4"/>
  <c r="Q1222" i="4"/>
  <c r="Q1223" i="4"/>
  <c r="Q1224" i="4"/>
  <c r="Q1225" i="4"/>
  <c r="Q1226" i="4"/>
  <c r="Q1227" i="4"/>
  <c r="Q1228" i="4"/>
  <c r="Q1229" i="4"/>
  <c r="Q1230" i="4"/>
  <c r="Q1231" i="4"/>
  <c r="Q1232" i="4"/>
  <c r="Q1233" i="4"/>
  <c r="Q1234" i="4"/>
  <c r="Q1235" i="4"/>
  <c r="Q1236" i="4"/>
  <c r="Q1237" i="4"/>
  <c r="Q1238" i="4"/>
  <c r="Q1239" i="4"/>
  <c r="Q1240" i="4"/>
  <c r="Q1241" i="4"/>
  <c r="Q1242" i="4"/>
  <c r="Q1243" i="4"/>
  <c r="Q1244" i="4"/>
  <c r="Q1245" i="4"/>
  <c r="Q1246" i="4"/>
  <c r="Q1247" i="4"/>
  <c r="Q1248" i="4"/>
  <c r="Q1249" i="4"/>
  <c r="Q1250" i="4"/>
  <c r="Q1251" i="4"/>
  <c r="Q1252" i="4"/>
  <c r="Q1253" i="4"/>
  <c r="Q1254" i="4"/>
  <c r="Q1255" i="4"/>
  <c r="Q1256" i="4"/>
  <c r="Q1257" i="4"/>
  <c r="Q1258" i="4"/>
  <c r="Q1259" i="4"/>
  <c r="Q1260" i="4"/>
  <c r="Q1261" i="4"/>
  <c r="Q1262" i="4"/>
  <c r="Q1263" i="4"/>
  <c r="Q1264" i="4"/>
  <c r="Q1265" i="4"/>
  <c r="Q1266" i="4"/>
  <c r="Q1267" i="4"/>
  <c r="Q1268" i="4"/>
  <c r="Q1269" i="4"/>
  <c r="Q1270" i="4"/>
  <c r="Q1271" i="4"/>
  <c r="Q1272" i="4"/>
  <c r="Q1273" i="4"/>
  <c r="Q1274" i="4"/>
  <c r="Q1275" i="4"/>
  <c r="Q1276" i="4"/>
  <c r="Q1277" i="4"/>
  <c r="Q1278" i="4"/>
  <c r="Q1279" i="4"/>
  <c r="Q1280" i="4"/>
  <c r="Q1281" i="4"/>
  <c r="Q1282" i="4"/>
  <c r="Q1283" i="4"/>
  <c r="Q1284" i="4"/>
  <c r="Q1285" i="4"/>
  <c r="Q1286" i="4"/>
  <c r="Q1287" i="4"/>
  <c r="Q1288" i="4"/>
  <c r="Q1289" i="4"/>
  <c r="Q1290" i="4"/>
  <c r="Q1291" i="4"/>
  <c r="Q1292" i="4"/>
  <c r="Q1293" i="4"/>
  <c r="Q1294" i="4"/>
  <c r="Q1295" i="4"/>
  <c r="Q1296" i="4"/>
  <c r="Q1297" i="4"/>
  <c r="Q1298" i="4"/>
  <c r="Q1299" i="4"/>
  <c r="Q1300" i="4"/>
  <c r="Q1301" i="4"/>
  <c r="Q1302" i="4"/>
  <c r="Q1303" i="4"/>
  <c r="Q1304" i="4"/>
  <c r="Q1305" i="4"/>
  <c r="Q1306" i="4"/>
  <c r="Q1307" i="4"/>
  <c r="Q1308" i="4"/>
  <c r="Q1309" i="4"/>
  <c r="Q1310" i="4"/>
  <c r="Q1311" i="4"/>
  <c r="Q1312" i="4"/>
  <c r="Q1313" i="4"/>
  <c r="Q1314" i="4"/>
  <c r="Q1315" i="4"/>
  <c r="Q1316" i="4"/>
  <c r="Q1317" i="4"/>
  <c r="Q1318" i="4"/>
  <c r="Q1319" i="4"/>
  <c r="Q1320" i="4"/>
  <c r="Q1321" i="4"/>
  <c r="Q1322" i="4"/>
  <c r="Q1323" i="4"/>
  <c r="Q1324" i="4"/>
  <c r="Q1325" i="4"/>
  <c r="Q1326" i="4"/>
  <c r="Q1327" i="4"/>
  <c r="Q1328" i="4"/>
  <c r="Q1329" i="4"/>
  <c r="Q1330" i="4"/>
  <c r="Q1331" i="4"/>
  <c r="Q1332" i="4"/>
  <c r="Q1333" i="4"/>
  <c r="Q1334" i="4"/>
  <c r="Q1335" i="4"/>
  <c r="Q1336" i="4"/>
  <c r="Q1337" i="4"/>
  <c r="Q1338" i="4"/>
  <c r="Q1339" i="4"/>
  <c r="Q1340" i="4"/>
  <c r="Q1341" i="4"/>
  <c r="Q1342" i="4"/>
  <c r="Q1343" i="4"/>
  <c r="Q1344" i="4"/>
  <c r="Q1345" i="4"/>
  <c r="Q1346" i="4"/>
  <c r="Q1347" i="4"/>
  <c r="Q1348" i="4"/>
  <c r="Q1349" i="4"/>
  <c r="Q1350" i="4"/>
  <c r="Q1351" i="4"/>
  <c r="Q1352" i="4"/>
  <c r="Q1353" i="4"/>
  <c r="Q1354" i="4"/>
  <c r="Q1355" i="4"/>
  <c r="Q1356" i="4"/>
  <c r="Q1357" i="4"/>
  <c r="Q1358" i="4"/>
  <c r="Q1359" i="4"/>
  <c r="Q1360" i="4"/>
  <c r="Q1361" i="4"/>
  <c r="Q1362" i="4"/>
  <c r="Q1363" i="4"/>
  <c r="Q1364" i="4"/>
  <c r="Q1365" i="4"/>
  <c r="Q1366" i="4"/>
  <c r="Q1367" i="4"/>
  <c r="Q1368" i="4"/>
  <c r="Q1369" i="4"/>
  <c r="Q1370" i="4"/>
  <c r="Q1371" i="4"/>
  <c r="Q1372" i="4"/>
  <c r="Q1373" i="4"/>
  <c r="Q1374" i="4"/>
  <c r="Q1375" i="4"/>
  <c r="Q1376" i="4"/>
  <c r="Q1377" i="4"/>
  <c r="Q1378" i="4"/>
  <c r="Q1379" i="4"/>
  <c r="Q1380" i="4"/>
  <c r="Q1381" i="4"/>
  <c r="Q1382" i="4"/>
  <c r="Q1383" i="4"/>
  <c r="Q1384" i="4"/>
  <c r="Q1385" i="4"/>
  <c r="Q1386" i="4"/>
  <c r="Q1387" i="4"/>
  <c r="Q1388" i="4"/>
  <c r="Q1389" i="4"/>
  <c r="Q1390" i="4"/>
  <c r="Q1391" i="4"/>
  <c r="Q1392" i="4"/>
  <c r="Q1393" i="4"/>
  <c r="Q1394" i="4"/>
  <c r="Q1395" i="4"/>
  <c r="Q1396" i="4"/>
  <c r="Q1397" i="4"/>
  <c r="Q1398" i="4"/>
  <c r="Q1399" i="4"/>
  <c r="Q1400" i="4"/>
  <c r="Q1401" i="4"/>
  <c r="Q1402" i="4"/>
  <c r="Q1403" i="4"/>
  <c r="Q1404" i="4"/>
  <c r="Q1405" i="4"/>
  <c r="Q1406" i="4"/>
  <c r="Q1407" i="4"/>
  <c r="Q1408" i="4"/>
  <c r="Q1409" i="4"/>
  <c r="Q1410" i="4"/>
  <c r="Q1411" i="4"/>
  <c r="Q1412" i="4"/>
  <c r="Q1413" i="4"/>
  <c r="Q1414" i="4"/>
  <c r="Q1415" i="4"/>
  <c r="Q1416" i="4"/>
  <c r="Q1417" i="4"/>
  <c r="Q1418" i="4"/>
  <c r="Q1419" i="4"/>
  <c r="Q1420" i="4"/>
  <c r="Q1421" i="4"/>
  <c r="Q1422" i="4"/>
  <c r="Q1423" i="4"/>
  <c r="Q1424" i="4"/>
  <c r="Q1425" i="4"/>
  <c r="Q1426" i="4"/>
  <c r="Q1427" i="4"/>
  <c r="Q1428" i="4"/>
  <c r="Q1429" i="4"/>
  <c r="Q1430" i="4"/>
  <c r="Q1431" i="4"/>
  <c r="Q1432" i="4"/>
  <c r="Q1433" i="4"/>
  <c r="Q1434" i="4"/>
  <c r="Q1435" i="4"/>
  <c r="Q1436" i="4"/>
  <c r="Q1437" i="4"/>
  <c r="Q1438" i="4"/>
  <c r="Q1439" i="4"/>
  <c r="Q1440" i="4"/>
  <c r="Q1441" i="4"/>
  <c r="Q1442" i="4"/>
  <c r="Q1443" i="4"/>
  <c r="Q1444" i="4"/>
  <c r="Q1445" i="4"/>
  <c r="Q1446" i="4"/>
  <c r="Q1447" i="4"/>
  <c r="Q1448" i="4"/>
  <c r="Q1449" i="4"/>
  <c r="Q1450" i="4"/>
  <c r="Q1451" i="4"/>
  <c r="Q1452" i="4"/>
  <c r="Q1453" i="4"/>
  <c r="Q1454" i="4"/>
  <c r="Q1455" i="4"/>
  <c r="Q1456" i="4"/>
  <c r="Q1457" i="4"/>
  <c r="Q1458" i="4"/>
  <c r="Q1459" i="4"/>
  <c r="Q1460" i="4"/>
  <c r="Q1461" i="4"/>
  <c r="Q1462" i="4"/>
  <c r="Q1463" i="4"/>
  <c r="Q1464" i="4"/>
  <c r="Q1465" i="4"/>
  <c r="Q1466" i="4"/>
  <c r="Q1467" i="4"/>
  <c r="Q1468" i="4"/>
  <c r="Q1469" i="4"/>
  <c r="Q1470" i="4"/>
  <c r="Q1471" i="4"/>
  <c r="Q1472" i="4"/>
  <c r="Q1473" i="4"/>
  <c r="Q1474" i="4"/>
  <c r="Q1475" i="4"/>
  <c r="Q1476" i="4"/>
  <c r="Q1477" i="4"/>
  <c r="Q1478" i="4"/>
  <c r="Q1479" i="4"/>
  <c r="Q1480" i="4"/>
  <c r="Q1481" i="4"/>
  <c r="Q1482" i="4"/>
  <c r="Q1483" i="4"/>
  <c r="Q1484" i="4"/>
  <c r="Q1485" i="4"/>
  <c r="Q1486" i="4"/>
  <c r="Q1487" i="4"/>
  <c r="Q1488" i="4"/>
  <c r="Q1489" i="4"/>
  <c r="Q1490" i="4"/>
  <c r="Q1491" i="4"/>
  <c r="Q1492" i="4"/>
  <c r="Q1493" i="4"/>
  <c r="Q1494" i="4"/>
  <c r="Q1495" i="4"/>
  <c r="Q1496" i="4"/>
  <c r="Q1497" i="4"/>
  <c r="Q1498" i="4"/>
  <c r="Q1499" i="4"/>
  <c r="Q1500" i="4"/>
  <c r="Q1501" i="4"/>
  <c r="Q1502" i="4"/>
  <c r="Q1503" i="4"/>
  <c r="Q1504" i="4"/>
  <c r="Q1505" i="4"/>
  <c r="Q1506" i="4"/>
  <c r="Q1507" i="4"/>
  <c r="Q1508" i="4"/>
  <c r="Q1509" i="4"/>
  <c r="Q1510" i="4"/>
  <c r="Q1511" i="4"/>
  <c r="Q1512" i="4"/>
  <c r="Q1513" i="4"/>
  <c r="Q1514" i="4"/>
  <c r="Q1515" i="4"/>
  <c r="Q1516" i="4"/>
  <c r="Q1517" i="4"/>
  <c r="Q1518" i="4"/>
  <c r="Q1519" i="4"/>
  <c r="Q1520" i="4"/>
  <c r="Q1521" i="4"/>
  <c r="Q1522" i="4"/>
  <c r="Q1523" i="4"/>
  <c r="Q1524" i="4"/>
  <c r="Q1525" i="4"/>
  <c r="Q1526" i="4"/>
  <c r="Q1527" i="4"/>
  <c r="Q1528" i="4"/>
  <c r="Q1529" i="4"/>
  <c r="Q1530" i="4"/>
  <c r="Q1531" i="4"/>
  <c r="Q1532" i="4"/>
  <c r="Q1533" i="4"/>
  <c r="Q1534" i="4"/>
  <c r="Q1535" i="4"/>
  <c r="Q1536" i="4"/>
  <c r="Q1537" i="4"/>
  <c r="Q1538" i="4"/>
  <c r="Q1539" i="4"/>
  <c r="Q1540" i="4"/>
  <c r="Q1541" i="4"/>
  <c r="Q1542" i="4"/>
  <c r="Q1543" i="4"/>
  <c r="Q1544" i="4"/>
  <c r="Q1545" i="4"/>
  <c r="Q1546" i="4"/>
  <c r="Q1547" i="4"/>
  <c r="Q1548" i="4"/>
  <c r="Q1549" i="4"/>
  <c r="Q1550" i="4"/>
  <c r="Q1551" i="4"/>
  <c r="Q1552" i="4"/>
  <c r="Q1553" i="4"/>
  <c r="Q1554" i="4"/>
  <c r="Q1555" i="4"/>
  <c r="Q1556" i="4"/>
  <c r="Q1557" i="4"/>
  <c r="Q1558" i="4"/>
  <c r="Q1559" i="4"/>
  <c r="Q1560" i="4"/>
  <c r="Q1561" i="4"/>
  <c r="Q1562" i="4"/>
  <c r="Q1563" i="4"/>
  <c r="Q1564" i="4"/>
  <c r="Q1565" i="4"/>
  <c r="Q1566" i="4"/>
  <c r="Q1567" i="4"/>
  <c r="Q1568" i="4"/>
  <c r="Q1569" i="4"/>
  <c r="Q1570" i="4"/>
  <c r="Q1571" i="4"/>
  <c r="Q1572" i="4"/>
  <c r="Q1573" i="4"/>
  <c r="Q1574" i="4"/>
  <c r="Q1575" i="4"/>
  <c r="Q1576" i="4"/>
  <c r="Q1577" i="4"/>
  <c r="Q1578" i="4"/>
  <c r="Q1579" i="4"/>
  <c r="Q1580" i="4"/>
  <c r="Q1581" i="4"/>
  <c r="Q1582" i="4"/>
  <c r="Q1583" i="4"/>
  <c r="Q1584" i="4"/>
  <c r="Q1585" i="4"/>
  <c r="Q1586" i="4"/>
  <c r="Q1587" i="4"/>
  <c r="Q1588" i="4"/>
  <c r="Q1589" i="4"/>
  <c r="Q1590" i="4"/>
  <c r="Q1591" i="4"/>
  <c r="Q1592" i="4"/>
  <c r="Q1593" i="4"/>
  <c r="Q1594" i="4"/>
  <c r="Q1595" i="4"/>
  <c r="Q1596" i="4"/>
  <c r="Q1597" i="4"/>
  <c r="Q1598" i="4"/>
  <c r="Q1599" i="4"/>
  <c r="Q1600" i="4"/>
  <c r="Q1601" i="4"/>
  <c r="Q1602" i="4"/>
  <c r="Q1603" i="4"/>
  <c r="Q1604" i="4"/>
  <c r="Q1605" i="4"/>
  <c r="Q1606" i="4"/>
  <c r="Q1607" i="4"/>
  <c r="Q1608" i="4"/>
  <c r="Q1609" i="4"/>
  <c r="Q1610" i="4"/>
  <c r="Q1611" i="4"/>
  <c r="Q1612" i="4"/>
  <c r="Q1613" i="4"/>
  <c r="Q1614" i="4"/>
  <c r="Q1615" i="4"/>
  <c r="Q1616" i="4"/>
  <c r="Q1617" i="4"/>
  <c r="Q1618" i="4"/>
  <c r="Q1619" i="4"/>
  <c r="Q1620" i="4"/>
  <c r="Q1621" i="4"/>
  <c r="Q1622" i="4"/>
  <c r="Q1623" i="4"/>
  <c r="Q1624" i="4"/>
  <c r="Q1625" i="4"/>
  <c r="Q1626" i="4"/>
  <c r="Q1627" i="4"/>
  <c r="Q1628" i="4"/>
  <c r="Q1629" i="4"/>
  <c r="Q1630" i="4"/>
  <c r="Q1631" i="4"/>
  <c r="Q1632" i="4"/>
  <c r="Q1633" i="4"/>
  <c r="Q1634" i="4"/>
  <c r="Q1635" i="4"/>
  <c r="Q1636" i="4"/>
  <c r="Q1637" i="4"/>
  <c r="Q1638" i="4"/>
  <c r="Q1639" i="4"/>
  <c r="Q1640" i="4"/>
  <c r="Q1641" i="4"/>
  <c r="Q1642" i="4"/>
  <c r="Q1643" i="4"/>
  <c r="Q1644" i="4"/>
  <c r="Q1645" i="4"/>
  <c r="Q1646" i="4"/>
  <c r="Q1647" i="4"/>
  <c r="Q1648" i="4"/>
  <c r="Q1649" i="4"/>
  <c r="Q1650" i="4"/>
  <c r="Q1651" i="4"/>
  <c r="Q1652" i="4"/>
  <c r="Q1653" i="4"/>
  <c r="Q1654" i="4"/>
  <c r="Q1655" i="4"/>
  <c r="Q1656" i="4"/>
  <c r="Q1657" i="4"/>
  <c r="Q1658" i="4"/>
  <c r="Q1659" i="4"/>
  <c r="Q1660" i="4"/>
  <c r="Q1661" i="4"/>
  <c r="Q1662" i="4"/>
  <c r="Q1663" i="4"/>
  <c r="Q1664" i="4"/>
  <c r="Q1665" i="4"/>
  <c r="Q1666" i="4"/>
  <c r="Q1667" i="4"/>
  <c r="Q1668" i="4"/>
  <c r="Q1669" i="4"/>
  <c r="Q1670" i="4"/>
  <c r="Q1671" i="4"/>
  <c r="Q1672" i="4"/>
  <c r="Q1673" i="4"/>
  <c r="Q1674" i="4"/>
  <c r="Q1675" i="4"/>
  <c r="Q1676" i="4"/>
  <c r="Q1677" i="4"/>
  <c r="Q1678" i="4"/>
  <c r="Q1679" i="4"/>
  <c r="Q1680" i="4"/>
  <c r="Q1681" i="4"/>
  <c r="Q1682" i="4"/>
  <c r="Q1683" i="4"/>
  <c r="Q1684" i="4"/>
  <c r="Q1685" i="4"/>
  <c r="Q1686" i="4"/>
  <c r="Q1687" i="4"/>
  <c r="Q1688" i="4"/>
  <c r="Q1689" i="4"/>
  <c r="Q1690" i="4"/>
  <c r="Q1691" i="4"/>
  <c r="Q1692" i="4"/>
  <c r="Q1693" i="4"/>
  <c r="Q1694" i="4"/>
  <c r="Q1695" i="4"/>
  <c r="Q1696" i="4"/>
  <c r="Q1697" i="4"/>
  <c r="Q1698" i="4"/>
  <c r="Q1699" i="4"/>
  <c r="Q1700" i="4"/>
  <c r="Q1701" i="4"/>
  <c r="Q1702" i="4"/>
  <c r="Q1703" i="4"/>
  <c r="Q1704" i="4"/>
  <c r="Q1705" i="4"/>
  <c r="Q1706" i="4"/>
  <c r="Q1707" i="4"/>
  <c r="Q1708" i="4"/>
  <c r="Q1709" i="4"/>
  <c r="Q1710" i="4"/>
  <c r="Q1711" i="4"/>
  <c r="Q1712" i="4"/>
  <c r="Q1713" i="4"/>
  <c r="Q1714" i="4"/>
  <c r="Q1715" i="4"/>
  <c r="Q1716" i="4"/>
  <c r="Q1717" i="4"/>
  <c r="Q1718" i="4"/>
  <c r="Q1719" i="4"/>
  <c r="Q1720" i="4"/>
  <c r="Q1721" i="4"/>
  <c r="Q1722" i="4"/>
  <c r="Q1723" i="4"/>
  <c r="Q1724" i="4"/>
  <c r="Q1725" i="4"/>
  <c r="Q1726" i="4"/>
  <c r="Q1727" i="4"/>
  <c r="Q1728" i="4"/>
  <c r="Q1729" i="4"/>
  <c r="Q1730" i="4"/>
  <c r="Q1731" i="4"/>
  <c r="Q1732" i="4"/>
  <c r="Q1733" i="4"/>
  <c r="Q1734" i="4"/>
  <c r="Q1735" i="4"/>
  <c r="Q1736" i="4"/>
  <c r="Q1737" i="4"/>
  <c r="Q1738" i="4"/>
  <c r="Q1739" i="4"/>
  <c r="Q1740" i="4"/>
  <c r="Q1741" i="4"/>
  <c r="Q1742" i="4"/>
  <c r="Q1743" i="4"/>
  <c r="Q1744" i="4"/>
  <c r="Q1745" i="4"/>
  <c r="Q1746" i="4"/>
  <c r="Q1747" i="4"/>
  <c r="Q1748" i="4"/>
  <c r="Q1749" i="4"/>
  <c r="Q1750" i="4"/>
  <c r="Q1751" i="4"/>
  <c r="Q1752" i="4"/>
  <c r="Q1753" i="4"/>
  <c r="Q1754" i="4"/>
  <c r="Q1755" i="4"/>
  <c r="Q1756" i="4"/>
  <c r="Q1757" i="4"/>
  <c r="Q1758" i="4"/>
  <c r="Q1759" i="4"/>
  <c r="Q1760" i="4"/>
  <c r="Q1761" i="4"/>
  <c r="Q1762" i="4"/>
  <c r="Q1763" i="4"/>
  <c r="Q1764" i="4"/>
  <c r="Q1765" i="4"/>
  <c r="Q1766" i="4"/>
  <c r="Q1767" i="4"/>
  <c r="Q1768" i="4"/>
  <c r="Q1769" i="4"/>
  <c r="Q1770" i="4"/>
  <c r="Q1771" i="4"/>
  <c r="Q1772" i="4"/>
  <c r="Q1773" i="4"/>
  <c r="Q1774" i="4"/>
  <c r="Q1775" i="4"/>
  <c r="Q1776" i="4"/>
  <c r="Q1777" i="4"/>
  <c r="Q1778" i="4"/>
  <c r="Q1779" i="4"/>
  <c r="Q1780" i="4"/>
  <c r="Q1781" i="4"/>
  <c r="Q1782" i="4"/>
  <c r="Q1783" i="4"/>
  <c r="Q1784" i="4"/>
  <c r="Q1785" i="4"/>
  <c r="Q1786" i="4"/>
  <c r="Q1787" i="4"/>
  <c r="Q1788" i="4"/>
  <c r="Q1789" i="4"/>
  <c r="Q1790" i="4"/>
  <c r="Q1791" i="4"/>
  <c r="Q1792" i="4"/>
  <c r="Q1793" i="4"/>
  <c r="Q1794" i="4"/>
  <c r="Q1795" i="4"/>
  <c r="Q1796" i="4"/>
  <c r="Q1797" i="4"/>
  <c r="Q1798" i="4"/>
  <c r="Q1799" i="4"/>
  <c r="Q1800" i="4"/>
  <c r="Q1801" i="4"/>
  <c r="Q1802" i="4"/>
  <c r="Q1803" i="4"/>
  <c r="Q1804" i="4"/>
  <c r="Q1805" i="4"/>
  <c r="Q1806" i="4"/>
  <c r="Q1807" i="4"/>
  <c r="Q1808" i="4"/>
  <c r="Q1809" i="4"/>
  <c r="Q1810" i="4"/>
  <c r="Q1811" i="4"/>
  <c r="Q1812" i="4"/>
  <c r="Q1813" i="4"/>
  <c r="Q1814" i="4"/>
  <c r="Q1815" i="4"/>
  <c r="Q1816" i="4"/>
  <c r="Q1817" i="4"/>
  <c r="Q1818" i="4"/>
  <c r="Q1819" i="4"/>
  <c r="Q1820" i="4"/>
  <c r="Q1821" i="4"/>
  <c r="Q1822" i="4"/>
  <c r="Q1823" i="4"/>
  <c r="Q1824" i="4"/>
  <c r="Q1825" i="4"/>
  <c r="Q1826" i="4"/>
  <c r="Q1827" i="4"/>
  <c r="Q1828" i="4"/>
  <c r="Q1829" i="4"/>
  <c r="Q1830" i="4"/>
  <c r="Q1831" i="4"/>
  <c r="Q1832" i="4"/>
  <c r="Q1833" i="4"/>
  <c r="Q1834" i="4"/>
  <c r="Q1835" i="4"/>
  <c r="Q1836" i="4"/>
  <c r="Q1837" i="4"/>
  <c r="Q1838" i="4"/>
  <c r="Q1839" i="4"/>
  <c r="Q1840" i="4"/>
  <c r="Q1841" i="4"/>
  <c r="Q1842" i="4"/>
  <c r="Q1843" i="4"/>
  <c r="Q1844" i="4"/>
  <c r="Q1845" i="4"/>
  <c r="Q1846" i="4"/>
  <c r="Q1847" i="4"/>
  <c r="Q1848" i="4"/>
  <c r="Q1849" i="4"/>
  <c r="Q1850" i="4"/>
  <c r="Q1851" i="4"/>
  <c r="Q1852" i="4"/>
  <c r="Q1853" i="4"/>
  <c r="Q1854" i="4"/>
  <c r="Q1855" i="4"/>
  <c r="Q1856" i="4"/>
  <c r="Q1857" i="4"/>
  <c r="Q1858" i="4"/>
  <c r="Q1859" i="4"/>
  <c r="Q1860" i="4"/>
  <c r="Q1861" i="4"/>
  <c r="Q1862" i="4"/>
  <c r="Q1863" i="4"/>
  <c r="Q1864" i="4"/>
  <c r="Q1865" i="4"/>
  <c r="Q1866" i="4"/>
  <c r="Q1867" i="4"/>
  <c r="Q1868" i="4"/>
  <c r="P1050" i="4"/>
  <c r="P1051" i="4"/>
  <c r="P1052" i="4"/>
  <c r="P1053" i="4"/>
  <c r="P1054" i="4"/>
  <c r="P1055" i="4"/>
  <c r="P1056" i="4"/>
  <c r="P1057" i="4"/>
  <c r="P1058" i="4"/>
  <c r="P1059" i="4"/>
  <c r="P1060" i="4"/>
  <c r="P1061" i="4"/>
  <c r="P1062" i="4"/>
  <c r="P1063" i="4"/>
  <c r="P1064" i="4"/>
  <c r="P1065" i="4"/>
  <c r="P1066" i="4"/>
  <c r="P1067" i="4"/>
  <c r="P1068" i="4"/>
  <c r="P1069" i="4"/>
  <c r="P1070" i="4"/>
  <c r="P1071" i="4"/>
  <c r="P1072" i="4"/>
  <c r="P1073" i="4"/>
  <c r="P1074" i="4"/>
  <c r="P1075" i="4"/>
  <c r="P1076" i="4"/>
  <c r="P1077" i="4"/>
  <c r="P1078" i="4"/>
  <c r="P1079" i="4"/>
  <c r="P1080" i="4"/>
  <c r="P1081" i="4"/>
  <c r="P1082" i="4"/>
  <c r="P1083" i="4"/>
  <c r="P1084" i="4"/>
  <c r="P1085" i="4"/>
  <c r="P1086" i="4"/>
  <c r="P1087" i="4"/>
  <c r="P1088" i="4"/>
  <c r="P1089" i="4"/>
  <c r="P1090" i="4"/>
  <c r="P1091" i="4"/>
  <c r="P1092" i="4"/>
  <c r="P1093" i="4"/>
  <c r="P1094" i="4"/>
  <c r="P1095" i="4"/>
  <c r="P1096" i="4"/>
  <c r="P1097" i="4"/>
  <c r="P1098" i="4"/>
  <c r="P1099" i="4"/>
  <c r="P1100" i="4"/>
  <c r="P1101" i="4"/>
  <c r="P1102" i="4"/>
  <c r="P1103" i="4"/>
  <c r="P1104" i="4"/>
  <c r="P1105" i="4"/>
  <c r="P1106" i="4"/>
  <c r="P1107" i="4"/>
  <c r="P1108" i="4"/>
  <c r="P1109" i="4"/>
  <c r="P1110" i="4"/>
  <c r="P1111" i="4"/>
  <c r="P1112" i="4"/>
  <c r="P1113" i="4"/>
  <c r="P1114" i="4"/>
  <c r="P1115" i="4"/>
  <c r="P1116" i="4"/>
  <c r="P1117" i="4"/>
  <c r="P1118" i="4"/>
  <c r="P1119" i="4"/>
  <c r="P1120" i="4"/>
  <c r="P1121" i="4"/>
  <c r="P1122" i="4"/>
  <c r="P1123" i="4"/>
  <c r="P1124" i="4"/>
  <c r="P1125" i="4"/>
  <c r="P1126" i="4"/>
  <c r="P1127" i="4"/>
  <c r="P1128" i="4"/>
  <c r="P1129" i="4"/>
  <c r="P1130" i="4"/>
  <c r="P1131" i="4"/>
  <c r="P1132" i="4"/>
  <c r="P1133" i="4"/>
  <c r="P1134" i="4"/>
  <c r="P1135" i="4"/>
  <c r="P1136" i="4"/>
  <c r="P1137" i="4"/>
  <c r="P1138" i="4"/>
  <c r="P1139" i="4"/>
  <c r="P1140" i="4"/>
  <c r="P1141" i="4"/>
  <c r="P1142" i="4"/>
  <c r="P1143" i="4"/>
  <c r="P1144" i="4"/>
  <c r="P1145" i="4"/>
  <c r="P1146" i="4"/>
  <c r="P1147" i="4"/>
  <c r="P1148" i="4"/>
  <c r="P1149" i="4"/>
  <c r="P1150" i="4"/>
  <c r="P1151" i="4"/>
  <c r="P1152" i="4"/>
  <c r="P1153" i="4"/>
  <c r="P1154" i="4"/>
  <c r="P1155" i="4"/>
  <c r="P1156" i="4"/>
  <c r="P1157" i="4"/>
  <c r="P1158" i="4"/>
  <c r="P1159" i="4"/>
  <c r="P1160" i="4"/>
  <c r="P1161" i="4"/>
  <c r="P1162" i="4"/>
  <c r="P1163" i="4"/>
  <c r="P1164" i="4"/>
  <c r="P1165" i="4"/>
  <c r="P1166" i="4"/>
  <c r="P1167" i="4"/>
  <c r="P1168" i="4"/>
  <c r="P1169" i="4"/>
  <c r="P1170" i="4"/>
  <c r="P1171" i="4"/>
  <c r="P1172" i="4"/>
  <c r="P1173" i="4"/>
  <c r="P1174" i="4"/>
  <c r="P1175" i="4"/>
  <c r="P1176" i="4"/>
  <c r="P1177" i="4"/>
  <c r="P1178" i="4"/>
  <c r="P1179" i="4"/>
  <c r="P1180" i="4"/>
  <c r="P1181" i="4"/>
  <c r="P1182" i="4"/>
  <c r="P1183" i="4"/>
  <c r="P1184" i="4"/>
  <c r="P1185" i="4"/>
  <c r="P1186" i="4"/>
  <c r="P1187" i="4"/>
  <c r="P1188" i="4"/>
  <c r="P1189" i="4"/>
  <c r="P1190" i="4"/>
  <c r="P1191" i="4"/>
  <c r="P1192" i="4"/>
  <c r="P1193" i="4"/>
  <c r="P1194" i="4"/>
  <c r="P1195" i="4"/>
  <c r="P1196" i="4"/>
  <c r="P1197" i="4"/>
  <c r="P1198" i="4"/>
  <c r="P1199" i="4"/>
  <c r="P1200" i="4"/>
  <c r="P1201" i="4"/>
  <c r="P1202" i="4"/>
  <c r="P1203" i="4"/>
  <c r="P1204" i="4"/>
  <c r="P1205" i="4"/>
  <c r="P1206" i="4"/>
  <c r="P1207" i="4"/>
  <c r="P1208" i="4"/>
  <c r="P1209" i="4"/>
  <c r="P1210" i="4"/>
  <c r="P1211" i="4"/>
  <c r="P1212" i="4"/>
  <c r="P1213" i="4"/>
  <c r="P1214" i="4"/>
  <c r="P1215" i="4"/>
  <c r="P1216" i="4"/>
  <c r="P1217" i="4"/>
  <c r="P1218" i="4"/>
  <c r="P1219" i="4"/>
  <c r="P1220" i="4"/>
  <c r="P1221" i="4"/>
  <c r="P1222" i="4"/>
  <c r="P1223" i="4"/>
  <c r="P1224" i="4"/>
  <c r="P1225" i="4"/>
  <c r="P1226" i="4"/>
  <c r="P1227" i="4"/>
  <c r="P1228" i="4"/>
  <c r="P1229" i="4"/>
  <c r="P1230" i="4"/>
  <c r="P1231" i="4"/>
  <c r="P1232" i="4"/>
  <c r="P1233" i="4"/>
  <c r="P1234" i="4"/>
  <c r="P1235" i="4"/>
  <c r="P1236" i="4"/>
  <c r="P1237" i="4"/>
  <c r="P1238" i="4"/>
  <c r="P1239" i="4"/>
  <c r="P1240" i="4"/>
  <c r="P1241" i="4"/>
  <c r="P1242" i="4"/>
  <c r="P1243" i="4"/>
  <c r="P1244" i="4"/>
  <c r="P1245" i="4"/>
  <c r="P1246" i="4"/>
  <c r="P1247" i="4"/>
  <c r="P1248" i="4"/>
  <c r="P1249" i="4"/>
  <c r="P1250" i="4"/>
  <c r="P1251" i="4"/>
  <c r="P1252" i="4"/>
  <c r="P1253" i="4"/>
  <c r="P1254" i="4"/>
  <c r="P1255" i="4"/>
  <c r="P1256" i="4"/>
  <c r="P1257" i="4"/>
  <c r="P1258" i="4"/>
  <c r="P1259" i="4"/>
  <c r="P1260" i="4"/>
  <c r="P1261" i="4"/>
  <c r="P1262" i="4"/>
  <c r="P1263" i="4"/>
  <c r="P1264" i="4"/>
  <c r="P1265" i="4"/>
  <c r="P1266" i="4"/>
  <c r="P1267" i="4"/>
  <c r="P1268" i="4"/>
  <c r="P1269" i="4"/>
  <c r="P1270" i="4"/>
  <c r="P1271" i="4"/>
  <c r="P1272" i="4"/>
  <c r="P1273" i="4"/>
  <c r="P1274" i="4"/>
  <c r="P1275" i="4"/>
  <c r="P1276" i="4"/>
  <c r="P1277" i="4"/>
  <c r="P1278" i="4"/>
  <c r="P1279" i="4"/>
  <c r="P1280" i="4"/>
  <c r="P1281" i="4"/>
  <c r="P1282" i="4"/>
  <c r="P1283" i="4"/>
  <c r="P1284" i="4"/>
  <c r="P1285" i="4"/>
  <c r="P1286" i="4"/>
  <c r="P1287" i="4"/>
  <c r="P1288" i="4"/>
  <c r="P1289" i="4"/>
  <c r="P1290" i="4"/>
  <c r="P1291" i="4"/>
  <c r="P1292" i="4"/>
  <c r="P1293" i="4"/>
  <c r="P1294" i="4"/>
  <c r="P1295" i="4"/>
  <c r="P1296" i="4"/>
  <c r="P1297" i="4"/>
  <c r="P1298" i="4"/>
  <c r="P1299" i="4"/>
  <c r="P1300" i="4"/>
  <c r="P1301" i="4"/>
  <c r="P1302" i="4"/>
  <c r="P1303" i="4"/>
  <c r="P1304" i="4"/>
  <c r="P1305" i="4"/>
  <c r="P1306" i="4"/>
  <c r="P1307" i="4"/>
  <c r="P1308" i="4"/>
  <c r="P1309" i="4"/>
  <c r="P1310" i="4"/>
  <c r="P1311" i="4"/>
  <c r="P1312" i="4"/>
  <c r="P1313" i="4"/>
  <c r="P1314" i="4"/>
  <c r="P1315" i="4"/>
  <c r="P1316" i="4"/>
  <c r="P1317" i="4"/>
  <c r="P1318" i="4"/>
  <c r="P1319" i="4"/>
  <c r="P1320" i="4"/>
  <c r="P1321" i="4"/>
  <c r="P1322" i="4"/>
  <c r="P1323" i="4"/>
  <c r="P1324" i="4"/>
  <c r="P1325" i="4"/>
  <c r="P1326" i="4"/>
  <c r="P1327" i="4"/>
  <c r="P1328" i="4"/>
  <c r="P1329" i="4"/>
  <c r="P1330" i="4"/>
  <c r="P1331" i="4"/>
  <c r="P1332" i="4"/>
  <c r="P1333" i="4"/>
  <c r="P1334" i="4"/>
  <c r="P1335" i="4"/>
  <c r="P1336" i="4"/>
  <c r="P1337" i="4"/>
  <c r="P1338" i="4"/>
  <c r="P1339" i="4"/>
  <c r="P1340" i="4"/>
  <c r="P1341" i="4"/>
  <c r="P1342" i="4"/>
  <c r="P1343" i="4"/>
  <c r="P1344" i="4"/>
  <c r="P1345" i="4"/>
  <c r="P1346" i="4"/>
  <c r="P1347" i="4"/>
  <c r="P1348" i="4"/>
  <c r="P1349" i="4"/>
  <c r="P1350" i="4"/>
  <c r="P1351" i="4"/>
  <c r="P1352" i="4"/>
  <c r="P1353" i="4"/>
  <c r="P1354" i="4"/>
  <c r="P1355" i="4"/>
  <c r="P1356" i="4"/>
  <c r="P1357" i="4"/>
  <c r="P1358" i="4"/>
  <c r="P1359" i="4"/>
  <c r="P1360" i="4"/>
  <c r="P1361" i="4"/>
  <c r="P1362" i="4"/>
  <c r="P1363" i="4"/>
  <c r="P1364" i="4"/>
  <c r="P1365" i="4"/>
  <c r="P1366" i="4"/>
  <c r="P1367" i="4"/>
  <c r="P1368" i="4"/>
  <c r="P1369" i="4"/>
  <c r="P1370" i="4"/>
  <c r="P1371" i="4"/>
  <c r="P1372" i="4"/>
  <c r="P1373" i="4"/>
  <c r="P1374" i="4"/>
  <c r="P1375" i="4"/>
  <c r="P1376" i="4"/>
  <c r="P1377" i="4"/>
  <c r="P1378" i="4"/>
  <c r="P1379" i="4"/>
  <c r="P1380" i="4"/>
  <c r="P1381" i="4"/>
  <c r="P1382" i="4"/>
  <c r="P1383" i="4"/>
  <c r="P1384" i="4"/>
  <c r="P1385" i="4"/>
  <c r="P1386" i="4"/>
  <c r="P1387" i="4"/>
  <c r="P1388" i="4"/>
  <c r="P1389" i="4"/>
  <c r="P1390" i="4"/>
  <c r="P1391" i="4"/>
  <c r="P1392" i="4"/>
  <c r="P1393" i="4"/>
  <c r="P1394" i="4"/>
  <c r="P1395" i="4"/>
  <c r="P1396" i="4"/>
  <c r="P1397" i="4"/>
  <c r="P1398" i="4"/>
  <c r="P1399" i="4"/>
  <c r="P1400" i="4"/>
  <c r="P1401" i="4"/>
  <c r="P1402" i="4"/>
  <c r="P1403" i="4"/>
  <c r="P1404" i="4"/>
  <c r="P1405" i="4"/>
  <c r="P1406" i="4"/>
  <c r="P1407" i="4"/>
  <c r="P1408" i="4"/>
  <c r="P1409" i="4"/>
  <c r="P1410" i="4"/>
  <c r="P1411" i="4"/>
  <c r="P1412" i="4"/>
  <c r="P1413" i="4"/>
  <c r="P1414" i="4"/>
  <c r="P1415" i="4"/>
  <c r="P1416" i="4"/>
  <c r="P1417" i="4"/>
  <c r="P1418" i="4"/>
  <c r="P1419" i="4"/>
  <c r="P1420" i="4"/>
  <c r="P1421" i="4"/>
  <c r="P1422" i="4"/>
  <c r="P1423" i="4"/>
  <c r="P1424" i="4"/>
  <c r="P1425" i="4"/>
  <c r="P1426" i="4"/>
  <c r="P1427" i="4"/>
  <c r="P1428" i="4"/>
  <c r="P1429" i="4"/>
  <c r="P1430" i="4"/>
  <c r="P1431" i="4"/>
  <c r="P1432" i="4"/>
  <c r="P1433" i="4"/>
  <c r="P1434" i="4"/>
  <c r="P1435" i="4"/>
  <c r="P1436" i="4"/>
  <c r="P1437" i="4"/>
  <c r="P1438" i="4"/>
  <c r="P1439" i="4"/>
  <c r="P1440" i="4"/>
  <c r="P1441" i="4"/>
  <c r="P1442" i="4"/>
  <c r="P1443" i="4"/>
  <c r="P1444" i="4"/>
  <c r="P1445" i="4"/>
  <c r="P1446" i="4"/>
  <c r="P1447" i="4"/>
  <c r="P1448" i="4"/>
  <c r="P1449" i="4"/>
  <c r="P1450" i="4"/>
  <c r="P1451" i="4"/>
  <c r="P1452" i="4"/>
  <c r="P1453" i="4"/>
  <c r="P1454" i="4"/>
  <c r="P1455" i="4"/>
  <c r="P1456" i="4"/>
  <c r="P1457" i="4"/>
  <c r="P1458" i="4"/>
  <c r="P1459" i="4"/>
  <c r="P1460" i="4"/>
  <c r="P1461" i="4"/>
  <c r="P1462" i="4"/>
  <c r="P1463" i="4"/>
  <c r="P1464" i="4"/>
  <c r="P1465" i="4"/>
  <c r="P1466" i="4"/>
  <c r="P1467" i="4"/>
  <c r="P1468" i="4"/>
  <c r="P1469" i="4"/>
  <c r="P1470" i="4"/>
  <c r="P1471" i="4"/>
  <c r="P1472" i="4"/>
  <c r="P1473" i="4"/>
  <c r="P1474" i="4"/>
  <c r="P1475" i="4"/>
  <c r="P1476" i="4"/>
  <c r="P1477" i="4"/>
  <c r="P1478" i="4"/>
  <c r="P1479" i="4"/>
  <c r="P1480" i="4"/>
  <c r="P1481" i="4"/>
  <c r="P1482" i="4"/>
  <c r="P1483" i="4"/>
  <c r="P1484" i="4"/>
  <c r="P1485" i="4"/>
  <c r="P1486" i="4"/>
  <c r="P1487" i="4"/>
  <c r="P1488" i="4"/>
  <c r="P1489" i="4"/>
  <c r="P1490" i="4"/>
  <c r="P1491" i="4"/>
  <c r="P1492" i="4"/>
  <c r="P1493" i="4"/>
  <c r="P1494" i="4"/>
  <c r="P1495" i="4"/>
  <c r="P1496" i="4"/>
  <c r="P1497" i="4"/>
  <c r="P1498" i="4"/>
  <c r="P1499" i="4"/>
  <c r="P1500" i="4"/>
  <c r="P1501" i="4"/>
  <c r="P1502" i="4"/>
  <c r="P1503" i="4"/>
  <c r="P1504" i="4"/>
  <c r="P1505" i="4"/>
  <c r="P1506" i="4"/>
  <c r="P1507" i="4"/>
  <c r="P1508" i="4"/>
  <c r="P1509" i="4"/>
  <c r="P1510" i="4"/>
  <c r="P1511" i="4"/>
  <c r="P1512" i="4"/>
  <c r="P1513" i="4"/>
  <c r="P1514" i="4"/>
  <c r="P1515" i="4"/>
  <c r="P1516" i="4"/>
  <c r="P1517" i="4"/>
  <c r="P1518" i="4"/>
  <c r="P1519" i="4"/>
  <c r="P1520" i="4"/>
  <c r="P1521" i="4"/>
  <c r="P1522" i="4"/>
  <c r="P1523" i="4"/>
  <c r="P1524" i="4"/>
  <c r="P1525" i="4"/>
  <c r="P1526" i="4"/>
  <c r="P1527" i="4"/>
  <c r="P1528" i="4"/>
  <c r="P1529" i="4"/>
  <c r="P1530" i="4"/>
  <c r="P1531" i="4"/>
  <c r="P1532" i="4"/>
  <c r="P1533" i="4"/>
  <c r="P1534" i="4"/>
  <c r="P1535" i="4"/>
  <c r="P1536" i="4"/>
  <c r="P1537" i="4"/>
  <c r="P1538" i="4"/>
  <c r="P1539" i="4"/>
  <c r="P1540" i="4"/>
  <c r="P1541" i="4"/>
  <c r="P1542" i="4"/>
  <c r="P1543" i="4"/>
  <c r="P1544" i="4"/>
  <c r="P1545" i="4"/>
  <c r="P1546" i="4"/>
  <c r="P1547" i="4"/>
  <c r="P1548" i="4"/>
  <c r="P1549" i="4"/>
  <c r="P1550" i="4"/>
  <c r="P1551" i="4"/>
  <c r="P1552" i="4"/>
  <c r="P1553" i="4"/>
  <c r="P1554" i="4"/>
  <c r="P1555" i="4"/>
  <c r="P1556" i="4"/>
  <c r="P1557" i="4"/>
  <c r="P1558" i="4"/>
  <c r="P1559" i="4"/>
  <c r="P1560" i="4"/>
  <c r="P1561" i="4"/>
  <c r="P1562" i="4"/>
  <c r="P1563" i="4"/>
  <c r="P1564" i="4"/>
  <c r="P1565" i="4"/>
  <c r="P1566" i="4"/>
  <c r="P1567" i="4"/>
  <c r="P1568" i="4"/>
  <c r="P1569" i="4"/>
  <c r="P1570" i="4"/>
  <c r="P1571" i="4"/>
  <c r="P1572" i="4"/>
  <c r="P1573" i="4"/>
  <c r="P1574" i="4"/>
  <c r="P1575" i="4"/>
  <c r="P1576" i="4"/>
  <c r="P1577" i="4"/>
  <c r="P1578" i="4"/>
  <c r="P1579" i="4"/>
  <c r="P1580" i="4"/>
  <c r="P1581" i="4"/>
  <c r="P1582" i="4"/>
  <c r="P1583" i="4"/>
  <c r="P1584" i="4"/>
  <c r="P1585" i="4"/>
  <c r="P1586" i="4"/>
  <c r="P1587" i="4"/>
  <c r="P1588" i="4"/>
  <c r="P1589" i="4"/>
  <c r="P1590" i="4"/>
  <c r="P1591" i="4"/>
  <c r="P1592" i="4"/>
  <c r="P1593" i="4"/>
  <c r="P1594" i="4"/>
  <c r="P1595" i="4"/>
  <c r="P1596" i="4"/>
  <c r="P1597" i="4"/>
  <c r="P1598" i="4"/>
  <c r="P1599" i="4"/>
  <c r="P1600" i="4"/>
  <c r="P1601" i="4"/>
  <c r="P1602" i="4"/>
  <c r="P1603" i="4"/>
  <c r="P1604" i="4"/>
  <c r="P1605" i="4"/>
  <c r="P1606" i="4"/>
  <c r="P1607" i="4"/>
  <c r="P1608" i="4"/>
  <c r="P1609" i="4"/>
  <c r="P1610" i="4"/>
  <c r="P1611" i="4"/>
  <c r="P1612" i="4"/>
  <c r="P1613" i="4"/>
  <c r="P1614" i="4"/>
  <c r="P1615" i="4"/>
  <c r="P1616" i="4"/>
  <c r="P1617" i="4"/>
  <c r="P1618" i="4"/>
  <c r="P1619" i="4"/>
  <c r="P1620" i="4"/>
  <c r="P1621" i="4"/>
  <c r="P1622" i="4"/>
  <c r="P1623" i="4"/>
  <c r="P1624" i="4"/>
  <c r="P1625" i="4"/>
  <c r="P1626" i="4"/>
  <c r="P1627" i="4"/>
  <c r="P1628" i="4"/>
  <c r="P1629" i="4"/>
  <c r="P1630" i="4"/>
  <c r="P1631" i="4"/>
  <c r="P1632" i="4"/>
  <c r="P1633" i="4"/>
  <c r="P1634" i="4"/>
  <c r="P1635" i="4"/>
  <c r="P1636" i="4"/>
  <c r="P1637" i="4"/>
  <c r="P1638" i="4"/>
  <c r="P1639" i="4"/>
  <c r="P1640" i="4"/>
  <c r="P1641" i="4"/>
  <c r="P1642" i="4"/>
  <c r="P1643" i="4"/>
  <c r="P1644" i="4"/>
  <c r="P1645" i="4"/>
  <c r="P1646" i="4"/>
  <c r="P1647" i="4"/>
  <c r="P1648" i="4"/>
  <c r="P1649" i="4"/>
  <c r="P1650" i="4"/>
  <c r="P1651" i="4"/>
  <c r="P1652" i="4"/>
  <c r="P1653" i="4"/>
  <c r="P1654" i="4"/>
  <c r="P1655" i="4"/>
  <c r="P1656" i="4"/>
  <c r="P1657" i="4"/>
  <c r="P1658" i="4"/>
  <c r="P1659" i="4"/>
  <c r="P1660" i="4"/>
  <c r="P1661" i="4"/>
  <c r="P1662" i="4"/>
  <c r="P1663" i="4"/>
  <c r="P1664" i="4"/>
  <c r="P1665" i="4"/>
  <c r="P1666" i="4"/>
  <c r="P1667" i="4"/>
  <c r="P1668" i="4"/>
  <c r="P1669" i="4"/>
  <c r="P1670" i="4"/>
  <c r="P1671" i="4"/>
  <c r="P1672" i="4"/>
  <c r="P1673" i="4"/>
  <c r="P1674" i="4"/>
  <c r="P1675" i="4"/>
  <c r="P1676" i="4"/>
  <c r="P1677" i="4"/>
  <c r="P1678" i="4"/>
  <c r="P1679" i="4"/>
  <c r="P1680" i="4"/>
  <c r="P1681" i="4"/>
  <c r="P1682" i="4"/>
  <c r="P1683" i="4"/>
  <c r="P1684" i="4"/>
  <c r="P1685" i="4"/>
  <c r="P1686" i="4"/>
  <c r="P1687" i="4"/>
  <c r="P1688" i="4"/>
  <c r="P1689" i="4"/>
  <c r="P1690" i="4"/>
  <c r="P1691" i="4"/>
  <c r="P1692" i="4"/>
  <c r="P1693" i="4"/>
  <c r="P1694" i="4"/>
  <c r="P1695" i="4"/>
  <c r="P1696" i="4"/>
  <c r="P1697" i="4"/>
  <c r="P1698" i="4"/>
  <c r="P1699" i="4"/>
  <c r="P1700" i="4"/>
  <c r="P1701" i="4"/>
  <c r="P1702" i="4"/>
  <c r="P1703" i="4"/>
  <c r="P1704" i="4"/>
  <c r="P1705" i="4"/>
  <c r="P1706" i="4"/>
  <c r="P1707" i="4"/>
  <c r="P1708" i="4"/>
  <c r="P1709" i="4"/>
  <c r="P1710" i="4"/>
  <c r="P1711" i="4"/>
  <c r="P1712" i="4"/>
  <c r="P1713" i="4"/>
  <c r="P1714" i="4"/>
  <c r="P1715" i="4"/>
  <c r="P1716" i="4"/>
  <c r="P1717" i="4"/>
  <c r="P1718" i="4"/>
  <c r="P1719" i="4"/>
  <c r="P1720" i="4"/>
  <c r="P1721" i="4"/>
  <c r="P1722" i="4"/>
  <c r="P1723" i="4"/>
  <c r="P1724" i="4"/>
  <c r="P1725" i="4"/>
  <c r="P1726" i="4"/>
  <c r="P1727" i="4"/>
  <c r="P1728" i="4"/>
  <c r="P1729" i="4"/>
  <c r="P1730" i="4"/>
  <c r="P1731" i="4"/>
  <c r="P1732" i="4"/>
  <c r="P1733" i="4"/>
  <c r="P1734" i="4"/>
  <c r="P1735" i="4"/>
  <c r="P1736" i="4"/>
  <c r="P1737" i="4"/>
  <c r="P1738" i="4"/>
  <c r="P1739" i="4"/>
  <c r="P1740" i="4"/>
  <c r="P1741" i="4"/>
  <c r="P1742" i="4"/>
  <c r="P1743" i="4"/>
  <c r="P1744" i="4"/>
  <c r="P1745" i="4"/>
  <c r="P1746" i="4"/>
  <c r="P1747" i="4"/>
  <c r="P1748" i="4"/>
  <c r="P1749" i="4"/>
  <c r="P1750" i="4"/>
  <c r="P1751" i="4"/>
  <c r="P1752" i="4"/>
  <c r="P1753" i="4"/>
  <c r="P1754" i="4"/>
  <c r="P1755" i="4"/>
  <c r="P1756" i="4"/>
  <c r="P1757" i="4"/>
  <c r="P1758" i="4"/>
  <c r="P1759" i="4"/>
  <c r="P1760" i="4"/>
  <c r="P1761" i="4"/>
  <c r="P1762" i="4"/>
  <c r="P1763" i="4"/>
  <c r="P1764" i="4"/>
  <c r="P1765" i="4"/>
  <c r="P1766" i="4"/>
  <c r="P1767" i="4"/>
  <c r="P1768" i="4"/>
  <c r="P1769" i="4"/>
  <c r="P1770" i="4"/>
  <c r="P1771" i="4"/>
  <c r="P1772" i="4"/>
  <c r="P1773" i="4"/>
  <c r="P1774" i="4"/>
  <c r="P1775" i="4"/>
  <c r="P1776" i="4"/>
  <c r="P1777" i="4"/>
  <c r="P1778" i="4"/>
  <c r="P1779" i="4"/>
  <c r="P1780" i="4"/>
  <c r="P1781" i="4"/>
  <c r="P1782" i="4"/>
  <c r="P1783" i="4"/>
  <c r="P1784" i="4"/>
  <c r="P1785" i="4"/>
  <c r="P1786" i="4"/>
  <c r="P1787" i="4"/>
  <c r="P1788" i="4"/>
  <c r="P1789" i="4"/>
  <c r="P1790" i="4"/>
  <c r="P1791" i="4"/>
  <c r="P1792" i="4"/>
  <c r="P1793" i="4"/>
  <c r="P1794" i="4"/>
  <c r="P1795" i="4"/>
  <c r="P1796" i="4"/>
  <c r="P1797" i="4"/>
  <c r="P1798" i="4"/>
  <c r="P1799" i="4"/>
  <c r="P1800" i="4"/>
  <c r="P1801" i="4"/>
  <c r="P1802" i="4"/>
  <c r="P1803" i="4"/>
  <c r="P1804" i="4"/>
  <c r="P1805" i="4"/>
  <c r="P1806" i="4"/>
  <c r="P1807" i="4"/>
  <c r="P1808" i="4"/>
  <c r="P1809" i="4"/>
  <c r="P1810" i="4"/>
  <c r="P1811" i="4"/>
  <c r="P1812" i="4"/>
  <c r="P1813" i="4"/>
  <c r="P1814" i="4"/>
  <c r="P1815" i="4"/>
  <c r="P1816" i="4"/>
  <c r="P1817" i="4"/>
  <c r="P1818" i="4"/>
  <c r="P1819" i="4"/>
  <c r="P1820" i="4"/>
  <c r="P1821" i="4"/>
  <c r="P1822" i="4"/>
  <c r="P1823" i="4"/>
  <c r="P1824" i="4"/>
  <c r="P1825" i="4"/>
  <c r="P1826" i="4"/>
  <c r="P1827" i="4"/>
  <c r="P1828" i="4"/>
  <c r="P1829" i="4"/>
  <c r="P1830" i="4"/>
  <c r="P1831" i="4"/>
  <c r="P1832" i="4"/>
  <c r="P1833" i="4"/>
  <c r="P1834" i="4"/>
  <c r="P1835" i="4"/>
  <c r="P1836" i="4"/>
  <c r="P1837" i="4"/>
  <c r="P1838" i="4"/>
  <c r="P1839" i="4"/>
  <c r="P1840" i="4"/>
  <c r="P1841" i="4"/>
  <c r="P1842" i="4"/>
  <c r="P1843" i="4"/>
  <c r="P1844" i="4"/>
  <c r="P1845" i="4"/>
  <c r="P1846" i="4"/>
  <c r="P1847" i="4"/>
  <c r="P1848" i="4"/>
  <c r="P1849" i="4"/>
  <c r="P1850" i="4"/>
  <c r="P1851" i="4"/>
  <c r="P1852" i="4"/>
  <c r="P1853" i="4"/>
  <c r="P1854" i="4"/>
  <c r="P1855" i="4"/>
  <c r="P1856" i="4"/>
  <c r="P1857" i="4"/>
  <c r="P1858" i="4"/>
  <c r="P1859" i="4"/>
  <c r="P1860" i="4"/>
  <c r="P1861" i="4"/>
  <c r="P1862" i="4"/>
  <c r="P1863" i="4"/>
  <c r="P1864" i="4"/>
  <c r="P1865" i="4"/>
  <c r="P1866" i="4"/>
  <c r="P1867" i="4"/>
  <c r="P1868" i="4"/>
  <c r="C2" i="4" l="1"/>
  <c r="C1" i="4"/>
  <c r="I6" i="5"/>
  <c r="R6" i="5" s="1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C6" i="5"/>
  <c r="J2" i="5"/>
  <c r="H7" i="5" s="1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D2" i="5"/>
  <c r="B6" i="4"/>
  <c r="R6" i="4" s="1"/>
  <c r="I2" i="4"/>
  <c r="A7" i="4" s="1"/>
  <c r="R7" i="5" l="1"/>
  <c r="R7" i="4"/>
  <c r="A8" i="4"/>
  <c r="G8" i="4"/>
  <c r="G7" i="4"/>
  <c r="D7" i="4"/>
  <c r="B7" i="5"/>
  <c r="B8" i="5" s="1"/>
  <c r="E6" i="5"/>
  <c r="E7" i="5" s="1"/>
  <c r="D6" i="4"/>
  <c r="P6" i="4" s="1"/>
  <c r="D6" i="5"/>
  <c r="C6" i="4"/>
  <c r="J6" i="5"/>
  <c r="H8" i="5"/>
  <c r="L6" i="5"/>
  <c r="C1000" i="5"/>
  <c r="F1000" i="5"/>
  <c r="E1000" i="5"/>
  <c r="D1000" i="5"/>
  <c r="B9" i="5" l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R8" i="5"/>
  <c r="R8" i="4"/>
  <c r="C7" i="5"/>
  <c r="D7" i="5" s="1"/>
  <c r="F6" i="5"/>
  <c r="A9" i="4"/>
  <c r="G9" i="4"/>
  <c r="K6" i="5"/>
  <c r="E6" i="4"/>
  <c r="H9" i="5"/>
  <c r="E8" i="5" l="1"/>
  <c r="P6" i="5"/>
  <c r="I7" i="5"/>
  <c r="S7" i="5" s="1"/>
  <c r="C8" i="5"/>
  <c r="D8" i="5" s="1"/>
  <c r="F8" i="5" s="1"/>
  <c r="H10" i="5"/>
  <c r="R9" i="5"/>
  <c r="R10" i="5" s="1"/>
  <c r="R9" i="4"/>
  <c r="A10" i="4"/>
  <c r="G10" i="4"/>
  <c r="B483" i="5"/>
  <c r="F7" i="5"/>
  <c r="L7" i="5" l="1"/>
  <c r="Q7" i="5" s="1"/>
  <c r="E9" i="5"/>
  <c r="C9" i="5"/>
  <c r="D9" i="5" s="1"/>
  <c r="F9" i="5" s="1"/>
  <c r="H11" i="5"/>
  <c r="R10" i="4"/>
  <c r="J7" i="5"/>
  <c r="G11" i="4"/>
  <c r="A11" i="4"/>
  <c r="B484" i="5"/>
  <c r="C10" i="5" l="1"/>
  <c r="E10" i="5"/>
  <c r="E11" i="5" s="1"/>
  <c r="H12" i="5"/>
  <c r="R11" i="5"/>
  <c r="R11" i="4"/>
  <c r="A12" i="4"/>
  <c r="G12" i="4"/>
  <c r="D10" i="5"/>
  <c r="B485" i="5"/>
  <c r="C486" i="5" s="1"/>
  <c r="R12" i="5" l="1"/>
  <c r="C11" i="5"/>
  <c r="D11" i="5" s="1"/>
  <c r="H13" i="5"/>
  <c r="R12" i="4"/>
  <c r="A13" i="4"/>
  <c r="G13" i="4"/>
  <c r="H6" i="4"/>
  <c r="E12" i="5" l="1"/>
  <c r="C12" i="5"/>
  <c r="C13" i="5" s="1"/>
  <c r="H14" i="5"/>
  <c r="R13" i="5"/>
  <c r="R14" i="5" s="1"/>
  <c r="R13" i="4"/>
  <c r="A14" i="4"/>
  <c r="G14" i="4"/>
  <c r="K14" i="4" s="1"/>
  <c r="K12" i="4"/>
  <c r="K13" i="4"/>
  <c r="K11" i="4"/>
  <c r="K7" i="4"/>
  <c r="K8" i="4"/>
  <c r="K9" i="4"/>
  <c r="K10" i="4"/>
  <c r="I6" i="4"/>
  <c r="K6" i="4"/>
  <c r="D8" i="4"/>
  <c r="B7" i="4"/>
  <c r="D9" i="4"/>
  <c r="H15" i="5" l="1"/>
  <c r="P7" i="4"/>
  <c r="S7" i="4"/>
  <c r="R14" i="4"/>
  <c r="C7" i="4"/>
  <c r="E7" i="4" s="1"/>
  <c r="Q7" i="4" s="1"/>
  <c r="A15" i="4"/>
  <c r="G15" i="4"/>
  <c r="D10" i="4"/>
  <c r="B8" i="4"/>
  <c r="P8" i="4" s="1"/>
  <c r="H16" i="5" l="1"/>
  <c r="R15" i="5"/>
  <c r="R16" i="5" s="1"/>
  <c r="R15" i="4"/>
  <c r="S8" i="4"/>
  <c r="K15" i="4"/>
  <c r="A16" i="4"/>
  <c r="R16" i="4" s="1"/>
  <c r="G16" i="4"/>
  <c r="C8" i="4"/>
  <c r="E8" i="4" s="1"/>
  <c r="Q8" i="4" s="1"/>
  <c r="K7" i="5"/>
  <c r="P7" i="5" s="1"/>
  <c r="D11" i="4"/>
  <c r="B9" i="4"/>
  <c r="H17" i="5" l="1"/>
  <c r="S9" i="4"/>
  <c r="P9" i="4"/>
  <c r="K16" i="4"/>
  <c r="A17" i="4"/>
  <c r="G17" i="4"/>
  <c r="I8" i="5"/>
  <c r="S8" i="5" s="1"/>
  <c r="C9" i="4"/>
  <c r="E9" i="4" s="1"/>
  <c r="Q9" i="4" s="1"/>
  <c r="D12" i="4"/>
  <c r="B10" i="4"/>
  <c r="L8" i="5" l="1"/>
  <c r="Q8" i="5" s="1"/>
  <c r="H18" i="5"/>
  <c r="R17" i="5"/>
  <c r="S10" i="4"/>
  <c r="P10" i="4"/>
  <c r="R17" i="4"/>
  <c r="J8" i="5"/>
  <c r="K8" i="5" s="1"/>
  <c r="P8" i="5" s="1"/>
  <c r="K17" i="4"/>
  <c r="A18" i="4"/>
  <c r="G18" i="4"/>
  <c r="C10" i="4"/>
  <c r="E10" i="4" s="1"/>
  <c r="Q10" i="4" s="1"/>
  <c r="D13" i="4"/>
  <c r="B11" i="4"/>
  <c r="R18" i="5" l="1"/>
  <c r="H19" i="5"/>
  <c r="R18" i="4"/>
  <c r="S11" i="4"/>
  <c r="P11" i="4"/>
  <c r="K18" i="4"/>
  <c r="A19" i="4"/>
  <c r="G19" i="4"/>
  <c r="I9" i="5"/>
  <c r="S9" i="5" s="1"/>
  <c r="C11" i="4"/>
  <c r="D14" i="4"/>
  <c r="B12" i="4"/>
  <c r="R19" i="4" l="1"/>
  <c r="H20" i="5"/>
  <c r="R19" i="5"/>
  <c r="R20" i="5" s="1"/>
  <c r="S12" i="4"/>
  <c r="P12" i="4"/>
  <c r="K19" i="4"/>
  <c r="A20" i="4"/>
  <c r="G20" i="4"/>
  <c r="J9" i="5"/>
  <c r="L9" i="5"/>
  <c r="Q9" i="5" s="1"/>
  <c r="C12" i="4"/>
  <c r="E11" i="4"/>
  <c r="Q11" i="4" s="1"/>
  <c r="D15" i="4"/>
  <c r="B13" i="4"/>
  <c r="H21" i="5" l="1"/>
  <c r="S13" i="4"/>
  <c r="P13" i="4"/>
  <c r="R20" i="4"/>
  <c r="K20" i="4"/>
  <c r="A21" i="4"/>
  <c r="G21" i="4"/>
  <c r="K9" i="5"/>
  <c r="P9" i="5" s="1"/>
  <c r="C13" i="4"/>
  <c r="E12" i="4"/>
  <c r="Q12" i="4" s="1"/>
  <c r="D16" i="4"/>
  <c r="B14" i="4"/>
  <c r="H22" i="5" l="1"/>
  <c r="R21" i="5"/>
  <c r="R22" i="5" s="1"/>
  <c r="R21" i="4"/>
  <c r="S14" i="4"/>
  <c r="P14" i="4"/>
  <c r="K21" i="4"/>
  <c r="A22" i="4"/>
  <c r="G22" i="4"/>
  <c r="I10" i="5"/>
  <c r="S10" i="5" s="1"/>
  <c r="E13" i="4"/>
  <c r="Q13" i="4" s="1"/>
  <c r="C14" i="4"/>
  <c r="E14" i="4" s="1"/>
  <c r="D17" i="4"/>
  <c r="B15" i="4"/>
  <c r="Q14" i="4" l="1"/>
  <c r="H23" i="5"/>
  <c r="S15" i="4"/>
  <c r="P15" i="4"/>
  <c r="R22" i="4"/>
  <c r="K22" i="4"/>
  <c r="A23" i="4"/>
  <c r="G23" i="4"/>
  <c r="L10" i="5"/>
  <c r="Q10" i="5" s="1"/>
  <c r="J10" i="5"/>
  <c r="C15" i="4"/>
  <c r="E15" i="4" s="1"/>
  <c r="Q15" i="4" s="1"/>
  <c r="D18" i="4"/>
  <c r="B16" i="4"/>
  <c r="H24" i="5" l="1"/>
  <c r="R23" i="5"/>
  <c r="R24" i="5" s="1"/>
  <c r="R23" i="4"/>
  <c r="S16" i="4"/>
  <c r="P16" i="4"/>
  <c r="K23" i="4"/>
  <c r="A24" i="4"/>
  <c r="G24" i="4"/>
  <c r="K10" i="5"/>
  <c r="P10" i="5" s="1"/>
  <c r="C16" i="4"/>
  <c r="E16" i="4" s="1"/>
  <c r="Q16" i="4" s="1"/>
  <c r="D19" i="4"/>
  <c r="B17" i="4"/>
  <c r="H25" i="5" l="1"/>
  <c r="S17" i="4"/>
  <c r="P17" i="4"/>
  <c r="R24" i="4"/>
  <c r="K24" i="4"/>
  <c r="A25" i="4"/>
  <c r="D24" i="4"/>
  <c r="G25" i="4"/>
  <c r="I11" i="5"/>
  <c r="S11" i="5" s="1"/>
  <c r="C17" i="4"/>
  <c r="E17" i="4" s="1"/>
  <c r="Q17" i="4" s="1"/>
  <c r="D20" i="4"/>
  <c r="B18" i="4"/>
  <c r="H26" i="5" l="1"/>
  <c r="R25" i="5"/>
  <c r="R26" i="5" s="1"/>
  <c r="R25" i="4"/>
  <c r="S18" i="4"/>
  <c r="P18" i="4"/>
  <c r="K25" i="4"/>
  <c r="A26" i="4"/>
  <c r="G26" i="4"/>
  <c r="L11" i="5"/>
  <c r="Q11" i="5" s="1"/>
  <c r="J11" i="5"/>
  <c r="C18" i="4"/>
  <c r="E18" i="4" s="1"/>
  <c r="Q18" i="4" s="1"/>
  <c r="D21" i="4"/>
  <c r="B19" i="4"/>
  <c r="R26" i="4" l="1"/>
  <c r="H27" i="5"/>
  <c r="S19" i="4"/>
  <c r="P19" i="4"/>
  <c r="K26" i="4"/>
  <c r="A27" i="4"/>
  <c r="R27" i="4" s="1"/>
  <c r="G27" i="4"/>
  <c r="K11" i="5"/>
  <c r="P11" i="5" s="1"/>
  <c r="C19" i="4"/>
  <c r="E19" i="4" s="1"/>
  <c r="Q19" i="4" s="1"/>
  <c r="D22" i="4"/>
  <c r="B20" i="4"/>
  <c r="H28" i="5" l="1"/>
  <c r="R27" i="5"/>
  <c r="R28" i="5" s="1"/>
  <c r="S20" i="4"/>
  <c r="P20" i="4"/>
  <c r="K27" i="4"/>
  <c r="A28" i="4"/>
  <c r="G28" i="4"/>
  <c r="I12" i="5"/>
  <c r="S12" i="5" s="1"/>
  <c r="C20" i="4"/>
  <c r="E20" i="4" s="1"/>
  <c r="Q20" i="4" s="1"/>
  <c r="D23" i="4"/>
  <c r="B21" i="4"/>
  <c r="H29" i="5" l="1"/>
  <c r="S21" i="4"/>
  <c r="P21" i="4"/>
  <c r="R28" i="4"/>
  <c r="K28" i="4"/>
  <c r="A29" i="4"/>
  <c r="G29" i="4"/>
  <c r="J12" i="5"/>
  <c r="L12" i="5"/>
  <c r="Q12" i="5" s="1"/>
  <c r="C21" i="4"/>
  <c r="E21" i="4" s="1"/>
  <c r="Q21" i="4" s="1"/>
  <c r="B22" i="4"/>
  <c r="H30" i="5" l="1"/>
  <c r="R29" i="5"/>
  <c r="R30" i="5" s="1"/>
  <c r="R29" i="4"/>
  <c r="S22" i="4"/>
  <c r="P22" i="4"/>
  <c r="K29" i="4"/>
  <c r="A30" i="4"/>
  <c r="G30" i="4"/>
  <c r="K12" i="5"/>
  <c r="P12" i="5" s="1"/>
  <c r="C22" i="4"/>
  <c r="E22" i="4" s="1"/>
  <c r="Q22" i="4" s="1"/>
  <c r="D25" i="4"/>
  <c r="B23" i="4"/>
  <c r="H31" i="5" l="1"/>
  <c r="S23" i="4"/>
  <c r="P23" i="4"/>
  <c r="R30" i="4"/>
  <c r="K30" i="4"/>
  <c r="A31" i="4"/>
  <c r="G31" i="4"/>
  <c r="I13" i="5"/>
  <c r="S13" i="5" s="1"/>
  <c r="C23" i="4"/>
  <c r="E23" i="4" s="1"/>
  <c r="Q23" i="4" s="1"/>
  <c r="D26" i="4"/>
  <c r="B24" i="4"/>
  <c r="H32" i="5" l="1"/>
  <c r="R31" i="5"/>
  <c r="R32" i="5" s="1"/>
  <c r="R31" i="4"/>
  <c r="P24" i="4"/>
  <c r="S24" i="4"/>
  <c r="K31" i="4"/>
  <c r="A32" i="4"/>
  <c r="G32" i="4"/>
  <c r="L13" i="5"/>
  <c r="Q13" i="5" s="1"/>
  <c r="J13" i="5"/>
  <c r="C24" i="4"/>
  <c r="E24" i="4" s="1"/>
  <c r="Q24" i="4" s="1"/>
  <c r="D27" i="4"/>
  <c r="B25" i="4"/>
  <c r="H33" i="5" l="1"/>
  <c r="S25" i="4"/>
  <c r="P25" i="4"/>
  <c r="R32" i="4"/>
  <c r="K32" i="4"/>
  <c r="A33" i="4"/>
  <c r="G33" i="4"/>
  <c r="K13" i="5"/>
  <c r="P13" i="5" s="1"/>
  <c r="C25" i="4"/>
  <c r="E25" i="4" s="1"/>
  <c r="Q25" i="4" s="1"/>
  <c r="D28" i="4"/>
  <c r="B26" i="4"/>
  <c r="H34" i="5" l="1"/>
  <c r="R33" i="5"/>
  <c r="R34" i="5" s="1"/>
  <c r="R33" i="4"/>
  <c r="S26" i="4"/>
  <c r="P26" i="4"/>
  <c r="K33" i="4"/>
  <c r="A34" i="4"/>
  <c r="G34" i="4"/>
  <c r="I14" i="5"/>
  <c r="S14" i="5" s="1"/>
  <c r="C26" i="4"/>
  <c r="E26" i="4" s="1"/>
  <c r="Q26" i="4" s="1"/>
  <c r="D29" i="4"/>
  <c r="B27" i="4"/>
  <c r="H35" i="5" l="1"/>
  <c r="S27" i="4"/>
  <c r="P27" i="4"/>
  <c r="R34" i="4"/>
  <c r="K34" i="4"/>
  <c r="A35" i="4"/>
  <c r="G35" i="4"/>
  <c r="J14" i="5"/>
  <c r="L14" i="5"/>
  <c r="Q14" i="5" s="1"/>
  <c r="C27" i="4"/>
  <c r="E27" i="4" s="1"/>
  <c r="Q27" i="4" s="1"/>
  <c r="D30" i="4"/>
  <c r="B28" i="4"/>
  <c r="H36" i="5" l="1"/>
  <c r="R35" i="5"/>
  <c r="R36" i="5" s="1"/>
  <c r="R35" i="4"/>
  <c r="S28" i="4"/>
  <c r="P28" i="4"/>
  <c r="K35" i="4"/>
  <c r="A36" i="4"/>
  <c r="G36" i="4"/>
  <c r="K14" i="5"/>
  <c r="P14" i="5" s="1"/>
  <c r="C28" i="4"/>
  <c r="E28" i="4" s="1"/>
  <c r="Q28" i="4" s="1"/>
  <c r="D31" i="4"/>
  <c r="B29" i="4"/>
  <c r="H37" i="5" l="1"/>
  <c r="S29" i="4"/>
  <c r="P29" i="4"/>
  <c r="R36" i="4"/>
  <c r="K36" i="4"/>
  <c r="A37" i="4"/>
  <c r="G37" i="4"/>
  <c r="I15" i="5"/>
  <c r="S15" i="5" s="1"/>
  <c r="C29" i="4"/>
  <c r="E29" i="4" s="1"/>
  <c r="Q29" i="4" s="1"/>
  <c r="D32" i="4"/>
  <c r="B30" i="4"/>
  <c r="H38" i="5" l="1"/>
  <c r="R37" i="5"/>
  <c r="R38" i="5" s="1"/>
  <c r="R37" i="4"/>
  <c r="S30" i="4"/>
  <c r="P30" i="4"/>
  <c r="K37" i="4"/>
  <c r="B31" i="4"/>
  <c r="C31" i="4" s="1"/>
  <c r="A38" i="4"/>
  <c r="G38" i="4"/>
  <c r="L15" i="5"/>
  <c r="Q15" i="5" s="1"/>
  <c r="J15" i="5"/>
  <c r="C30" i="4"/>
  <c r="E30" i="4" s="1"/>
  <c r="Q30" i="4" s="1"/>
  <c r="D33" i="4"/>
  <c r="H39" i="5" l="1"/>
  <c r="S31" i="4"/>
  <c r="P31" i="4"/>
  <c r="R38" i="4"/>
  <c r="K38" i="4"/>
  <c r="A39" i="4"/>
  <c r="G39" i="4"/>
  <c r="K15" i="5"/>
  <c r="P15" i="5" s="1"/>
  <c r="B32" i="4"/>
  <c r="D34" i="4"/>
  <c r="E31" i="4"/>
  <c r="Q31" i="4" s="1"/>
  <c r="H40" i="5" l="1"/>
  <c r="R39" i="5"/>
  <c r="R40" i="5" s="1"/>
  <c r="R39" i="4"/>
  <c r="S32" i="4"/>
  <c r="P32" i="4"/>
  <c r="K39" i="4"/>
  <c r="A40" i="4"/>
  <c r="G40" i="4"/>
  <c r="I16" i="5"/>
  <c r="S16" i="5" s="1"/>
  <c r="C32" i="4"/>
  <c r="E32" i="4" s="1"/>
  <c r="Q32" i="4" s="1"/>
  <c r="B33" i="4"/>
  <c r="D35" i="4"/>
  <c r="R40" i="4" l="1"/>
  <c r="H41" i="5"/>
  <c r="S33" i="4"/>
  <c r="P33" i="4"/>
  <c r="K40" i="4"/>
  <c r="A41" i="4"/>
  <c r="G41" i="4"/>
  <c r="J16" i="5"/>
  <c r="L16" i="5"/>
  <c r="Q16" i="5" s="1"/>
  <c r="C33" i="4"/>
  <c r="E33" i="4" s="1"/>
  <c r="Q33" i="4" s="1"/>
  <c r="B34" i="4"/>
  <c r="D36" i="4"/>
  <c r="H42" i="5" l="1"/>
  <c r="R41" i="5"/>
  <c r="R42" i="5" s="1"/>
  <c r="S34" i="4"/>
  <c r="P34" i="4"/>
  <c r="R41" i="4"/>
  <c r="K41" i="4"/>
  <c r="A42" i="4"/>
  <c r="G42" i="4"/>
  <c r="K16" i="5"/>
  <c r="P16" i="5" s="1"/>
  <c r="C34" i="4"/>
  <c r="E34" i="4" s="1"/>
  <c r="Q34" i="4" s="1"/>
  <c r="B35" i="4"/>
  <c r="D37" i="4"/>
  <c r="H43" i="5" l="1"/>
  <c r="R42" i="4"/>
  <c r="S35" i="4"/>
  <c r="P35" i="4"/>
  <c r="K42" i="4"/>
  <c r="A43" i="4"/>
  <c r="G43" i="4"/>
  <c r="I17" i="5"/>
  <c r="S17" i="5" s="1"/>
  <c r="C35" i="4"/>
  <c r="E35" i="4" s="1"/>
  <c r="Q35" i="4" s="1"/>
  <c r="B36" i="4"/>
  <c r="D38" i="4"/>
  <c r="H44" i="5" l="1"/>
  <c r="R43" i="5"/>
  <c r="R44" i="5" s="1"/>
  <c r="S36" i="4"/>
  <c r="P36" i="4"/>
  <c r="R43" i="4"/>
  <c r="K43" i="4"/>
  <c r="A44" i="4"/>
  <c r="G44" i="4"/>
  <c r="L17" i="5"/>
  <c r="Q17" i="5" s="1"/>
  <c r="J17" i="5"/>
  <c r="C36" i="4"/>
  <c r="E36" i="4" s="1"/>
  <c r="Q36" i="4" s="1"/>
  <c r="B37" i="4"/>
  <c r="D39" i="4"/>
  <c r="H45" i="5" l="1"/>
  <c r="R44" i="4"/>
  <c r="S37" i="4"/>
  <c r="P37" i="4"/>
  <c r="K44" i="4"/>
  <c r="A45" i="4"/>
  <c r="G45" i="4"/>
  <c r="K17" i="5"/>
  <c r="P17" i="5" s="1"/>
  <c r="C37" i="4"/>
  <c r="E37" i="4" s="1"/>
  <c r="Q37" i="4" s="1"/>
  <c r="B38" i="4"/>
  <c r="D40" i="4"/>
  <c r="H46" i="5" l="1"/>
  <c r="R45" i="5"/>
  <c r="R46" i="5" s="1"/>
  <c r="S38" i="4"/>
  <c r="P38" i="4"/>
  <c r="R45" i="4"/>
  <c r="K45" i="4"/>
  <c r="A46" i="4"/>
  <c r="G46" i="4"/>
  <c r="I18" i="5"/>
  <c r="S18" i="5" s="1"/>
  <c r="C38" i="4"/>
  <c r="E38" i="4" s="1"/>
  <c r="Q38" i="4" s="1"/>
  <c r="B39" i="4"/>
  <c r="D41" i="4"/>
  <c r="H47" i="5" l="1"/>
  <c r="R46" i="4"/>
  <c r="S39" i="4"/>
  <c r="P39" i="4"/>
  <c r="K46" i="4"/>
  <c r="A47" i="4"/>
  <c r="G47" i="4"/>
  <c r="J18" i="5"/>
  <c r="L18" i="5"/>
  <c r="Q18" i="5" s="1"/>
  <c r="C39" i="4"/>
  <c r="E39" i="4" s="1"/>
  <c r="Q39" i="4" s="1"/>
  <c r="B40" i="4"/>
  <c r="D42" i="4"/>
  <c r="H48" i="5" l="1"/>
  <c r="R47" i="5"/>
  <c r="R48" i="5" s="1"/>
  <c r="S40" i="4"/>
  <c r="P40" i="4"/>
  <c r="R47" i="4"/>
  <c r="K47" i="4"/>
  <c r="A48" i="4"/>
  <c r="G48" i="4"/>
  <c r="K18" i="5"/>
  <c r="P18" i="5" s="1"/>
  <c r="C40" i="4"/>
  <c r="E40" i="4" s="1"/>
  <c r="Q40" i="4" s="1"/>
  <c r="B41" i="4"/>
  <c r="D43" i="4"/>
  <c r="H49" i="5" l="1"/>
  <c r="R48" i="4"/>
  <c r="S41" i="4"/>
  <c r="P41" i="4"/>
  <c r="K48" i="4"/>
  <c r="A49" i="4"/>
  <c r="R49" i="4" s="1"/>
  <c r="G49" i="4"/>
  <c r="I19" i="5"/>
  <c r="S19" i="5" s="1"/>
  <c r="C41" i="4"/>
  <c r="E41" i="4" s="1"/>
  <c r="Q41" i="4" s="1"/>
  <c r="B42" i="4"/>
  <c r="D44" i="4"/>
  <c r="H50" i="5" l="1"/>
  <c r="R49" i="5"/>
  <c r="S42" i="4"/>
  <c r="P42" i="4"/>
  <c r="K49" i="4"/>
  <c r="A50" i="4"/>
  <c r="G50" i="4"/>
  <c r="J19" i="5"/>
  <c r="L19" i="5"/>
  <c r="Q19" i="5" s="1"/>
  <c r="C42" i="4"/>
  <c r="E42" i="4" s="1"/>
  <c r="Q42" i="4" s="1"/>
  <c r="B43" i="4"/>
  <c r="D45" i="4"/>
  <c r="R50" i="5" l="1"/>
  <c r="H51" i="5"/>
  <c r="S43" i="4"/>
  <c r="P43" i="4"/>
  <c r="R50" i="4"/>
  <c r="K50" i="4"/>
  <c r="A51" i="4"/>
  <c r="G51" i="4"/>
  <c r="K19" i="5"/>
  <c r="P19" i="5" s="1"/>
  <c r="C43" i="4"/>
  <c r="E43" i="4" s="1"/>
  <c r="Q43" i="4" s="1"/>
  <c r="B44" i="4"/>
  <c r="D46" i="4"/>
  <c r="H52" i="5" l="1"/>
  <c r="R51" i="5"/>
  <c r="R52" i="5" s="1"/>
  <c r="R51" i="4"/>
  <c r="S44" i="4"/>
  <c r="P44" i="4"/>
  <c r="K51" i="4"/>
  <c r="A52" i="4"/>
  <c r="G52" i="4"/>
  <c r="I20" i="5"/>
  <c r="S20" i="5" s="1"/>
  <c r="C44" i="4"/>
  <c r="E44" i="4" s="1"/>
  <c r="Q44" i="4" s="1"/>
  <c r="B45" i="4"/>
  <c r="H53" i="5" l="1"/>
  <c r="S45" i="4"/>
  <c r="P45" i="4"/>
  <c r="R52" i="4"/>
  <c r="K52" i="4"/>
  <c r="B46" i="4"/>
  <c r="A53" i="4"/>
  <c r="G53" i="4"/>
  <c r="J20" i="5"/>
  <c r="L20" i="5"/>
  <c r="Q20" i="5" s="1"/>
  <c r="D47" i="4"/>
  <c r="C45" i="4"/>
  <c r="H54" i="5" l="1"/>
  <c r="R53" i="5"/>
  <c r="R54" i="5" s="1"/>
  <c r="R53" i="4"/>
  <c r="S46" i="4"/>
  <c r="P46" i="4"/>
  <c r="B47" i="4"/>
  <c r="C46" i="4"/>
  <c r="K53" i="4"/>
  <c r="A54" i="4"/>
  <c r="G54" i="4"/>
  <c r="K20" i="5"/>
  <c r="P20" i="5" s="1"/>
  <c r="D48" i="4"/>
  <c r="E45" i="4"/>
  <c r="Q45" i="4" s="1"/>
  <c r="H55" i="5" l="1"/>
  <c r="P47" i="4"/>
  <c r="C47" i="4"/>
  <c r="E47" i="4" s="1"/>
  <c r="S47" i="4"/>
  <c r="R54" i="4"/>
  <c r="B48" i="4"/>
  <c r="E46" i="4"/>
  <c r="Q46" i="4" s="1"/>
  <c r="K54" i="4"/>
  <c r="A55" i="4"/>
  <c r="G55" i="4"/>
  <c r="I21" i="5"/>
  <c r="S21" i="5" s="1"/>
  <c r="D49" i="4"/>
  <c r="H56" i="5" l="1"/>
  <c r="R55" i="5"/>
  <c r="R56" i="5" s="1"/>
  <c r="Q47" i="4"/>
  <c r="P48" i="4"/>
  <c r="C48" i="4"/>
  <c r="E48" i="4" s="1"/>
  <c r="Q48" i="4" s="1"/>
  <c r="S48" i="4"/>
  <c r="R55" i="4"/>
  <c r="B49" i="4"/>
  <c r="K55" i="4"/>
  <c r="A56" i="4"/>
  <c r="G56" i="4"/>
  <c r="L21" i="5"/>
  <c r="Q21" i="5" s="1"/>
  <c r="J21" i="5"/>
  <c r="D50" i="4"/>
  <c r="R56" i="4" l="1"/>
  <c r="H57" i="5"/>
  <c r="P49" i="4"/>
  <c r="C49" i="4"/>
  <c r="E49" i="4" s="1"/>
  <c r="Q49" i="4" s="1"/>
  <c r="S49" i="4"/>
  <c r="B50" i="4"/>
  <c r="P50" i="4" s="1"/>
  <c r="K56" i="4"/>
  <c r="A57" i="4"/>
  <c r="G57" i="4"/>
  <c r="K21" i="5"/>
  <c r="P21" i="5" s="1"/>
  <c r="D51" i="4"/>
  <c r="H58" i="5" l="1"/>
  <c r="R57" i="5"/>
  <c r="R58" i="5" s="1"/>
  <c r="C50" i="4"/>
  <c r="E50" i="4" s="1"/>
  <c r="Q50" i="4" s="1"/>
  <c r="S50" i="4"/>
  <c r="R57" i="4"/>
  <c r="B51" i="4"/>
  <c r="K57" i="4"/>
  <c r="A58" i="4"/>
  <c r="G58" i="4"/>
  <c r="I22" i="5"/>
  <c r="S22" i="5" s="1"/>
  <c r="D52" i="4"/>
  <c r="H59" i="5" l="1"/>
  <c r="R58" i="4"/>
  <c r="C51" i="4"/>
  <c r="E51" i="4" s="1"/>
  <c r="Q51" i="4" s="1"/>
  <c r="S51" i="4"/>
  <c r="B52" i="4"/>
  <c r="P51" i="4"/>
  <c r="K58" i="4"/>
  <c r="A59" i="4"/>
  <c r="G59" i="4"/>
  <c r="J22" i="5"/>
  <c r="L22" i="5"/>
  <c r="Q22" i="5" s="1"/>
  <c r="D53" i="4"/>
  <c r="H60" i="5" l="1"/>
  <c r="R59" i="5"/>
  <c r="R60" i="5" s="1"/>
  <c r="C52" i="4"/>
  <c r="E52" i="4" s="1"/>
  <c r="Q52" i="4" s="1"/>
  <c r="S52" i="4"/>
  <c r="P52" i="4"/>
  <c r="R59" i="4"/>
  <c r="R60" i="4" s="1"/>
  <c r="B53" i="4"/>
  <c r="B54" i="4" s="1"/>
  <c r="K59" i="4"/>
  <c r="A60" i="4"/>
  <c r="G60" i="4"/>
  <c r="K22" i="5"/>
  <c r="P22" i="5" s="1"/>
  <c r="D54" i="4"/>
  <c r="H61" i="5" l="1"/>
  <c r="C54" i="4"/>
  <c r="S54" i="4"/>
  <c r="P54" i="4"/>
  <c r="C53" i="4"/>
  <c r="E53" i="4" s="1"/>
  <c r="Q53" i="4" s="1"/>
  <c r="S53" i="4"/>
  <c r="P53" i="4"/>
  <c r="K60" i="4"/>
  <c r="A61" i="4"/>
  <c r="R61" i="4" s="1"/>
  <c r="G61" i="4"/>
  <c r="I23" i="5"/>
  <c r="S23" i="5" s="1"/>
  <c r="E54" i="4"/>
  <c r="D55" i="4"/>
  <c r="B55" i="4"/>
  <c r="Q54" i="4" l="1"/>
  <c r="H62" i="5"/>
  <c r="R61" i="5"/>
  <c r="R62" i="5" s="1"/>
  <c r="P55" i="4"/>
  <c r="C55" i="4"/>
  <c r="E55" i="4" s="1"/>
  <c r="Q55" i="4" s="1"/>
  <c r="S55" i="4"/>
  <c r="K61" i="4"/>
  <c r="A62" i="4"/>
  <c r="G62" i="4"/>
  <c r="J23" i="5"/>
  <c r="L23" i="5"/>
  <c r="Q23" i="5" s="1"/>
  <c r="D56" i="4"/>
  <c r="B56" i="4"/>
  <c r="H63" i="5" l="1"/>
  <c r="C56" i="4"/>
  <c r="E56" i="4" s="1"/>
  <c r="Q56" i="4" s="1"/>
  <c r="S56" i="4"/>
  <c r="P56" i="4"/>
  <c r="R62" i="4"/>
  <c r="K62" i="4"/>
  <c r="A63" i="4"/>
  <c r="G63" i="4"/>
  <c r="K23" i="5"/>
  <c r="P23" i="5" s="1"/>
  <c r="D57" i="4"/>
  <c r="B57" i="4"/>
  <c r="H64" i="5" l="1"/>
  <c r="R63" i="5"/>
  <c r="R63" i="4"/>
  <c r="C57" i="4"/>
  <c r="E57" i="4" s="1"/>
  <c r="Q57" i="4" s="1"/>
  <c r="S57" i="4"/>
  <c r="P57" i="4"/>
  <c r="K63" i="4"/>
  <c r="A64" i="4"/>
  <c r="G64" i="4"/>
  <c r="I24" i="5"/>
  <c r="S24" i="5" s="1"/>
  <c r="D58" i="4"/>
  <c r="B58" i="4"/>
  <c r="R64" i="5" l="1"/>
  <c r="H65" i="5"/>
  <c r="C58" i="4"/>
  <c r="E58" i="4" s="1"/>
  <c r="Q58" i="4" s="1"/>
  <c r="S58" i="4"/>
  <c r="P58" i="4"/>
  <c r="R64" i="4"/>
  <c r="K64" i="4"/>
  <c r="A65" i="4"/>
  <c r="G65" i="4"/>
  <c r="J24" i="5"/>
  <c r="L24" i="5"/>
  <c r="Q24" i="5" s="1"/>
  <c r="D59" i="4"/>
  <c r="B59" i="4"/>
  <c r="H66" i="5" l="1"/>
  <c r="R65" i="5"/>
  <c r="R66" i="5" s="1"/>
  <c r="R65" i="4"/>
  <c r="C59" i="4"/>
  <c r="E59" i="4" s="1"/>
  <c r="Q59" i="4" s="1"/>
  <c r="S59" i="4"/>
  <c r="P59" i="4"/>
  <c r="K65" i="4"/>
  <c r="A66" i="4"/>
  <c r="G66" i="4"/>
  <c r="K24" i="5"/>
  <c r="P24" i="5" s="1"/>
  <c r="D60" i="4"/>
  <c r="B60" i="4"/>
  <c r="H67" i="5" l="1"/>
  <c r="C60" i="4"/>
  <c r="E60" i="4" s="1"/>
  <c r="Q60" i="4" s="1"/>
  <c r="S60" i="4"/>
  <c r="P60" i="4"/>
  <c r="R66" i="4"/>
  <c r="K66" i="4"/>
  <c r="A67" i="4"/>
  <c r="G67" i="4"/>
  <c r="I25" i="5"/>
  <c r="S25" i="5" s="1"/>
  <c r="D61" i="4"/>
  <c r="B61" i="4"/>
  <c r="H68" i="5" l="1"/>
  <c r="R67" i="5"/>
  <c r="R68" i="5" s="1"/>
  <c r="R67" i="4"/>
  <c r="C61" i="4"/>
  <c r="E61" i="4" s="1"/>
  <c r="Q61" i="4" s="1"/>
  <c r="S61" i="4"/>
  <c r="P61" i="4"/>
  <c r="K67" i="4"/>
  <c r="A68" i="4"/>
  <c r="G68" i="4"/>
  <c r="L25" i="5"/>
  <c r="Q25" i="5" s="1"/>
  <c r="J25" i="5"/>
  <c r="D62" i="4"/>
  <c r="B62" i="4"/>
  <c r="H69" i="5" l="1"/>
  <c r="C62" i="4"/>
  <c r="E62" i="4" s="1"/>
  <c r="Q62" i="4" s="1"/>
  <c r="S62" i="4"/>
  <c r="P62" i="4"/>
  <c r="R68" i="4"/>
  <c r="K68" i="4"/>
  <c r="A69" i="4"/>
  <c r="G69" i="4"/>
  <c r="K25" i="5"/>
  <c r="P25" i="5" s="1"/>
  <c r="D63" i="4"/>
  <c r="B63" i="4"/>
  <c r="H70" i="5" l="1"/>
  <c r="R69" i="5"/>
  <c r="R70" i="5" s="1"/>
  <c r="R69" i="4"/>
  <c r="C63" i="4"/>
  <c r="E63" i="4" s="1"/>
  <c r="Q63" i="4" s="1"/>
  <c r="S63" i="4"/>
  <c r="P63" i="4"/>
  <c r="K69" i="4"/>
  <c r="A70" i="4"/>
  <c r="G70" i="4"/>
  <c r="I26" i="5"/>
  <c r="S26" i="5" s="1"/>
  <c r="D64" i="4"/>
  <c r="B64" i="4"/>
  <c r="H71" i="5" l="1"/>
  <c r="C64" i="4"/>
  <c r="E64" i="4" s="1"/>
  <c r="Q64" i="4" s="1"/>
  <c r="S64" i="4"/>
  <c r="P64" i="4"/>
  <c r="R70" i="4"/>
  <c r="K70" i="4"/>
  <c r="A71" i="4"/>
  <c r="G71" i="4"/>
  <c r="L26" i="5"/>
  <c r="Q26" i="5" s="1"/>
  <c r="J26" i="5"/>
  <c r="D65" i="4"/>
  <c r="B65" i="4"/>
  <c r="H72" i="5" l="1"/>
  <c r="R71" i="5"/>
  <c r="R72" i="5" s="1"/>
  <c r="R71" i="4"/>
  <c r="C65" i="4"/>
  <c r="E65" i="4" s="1"/>
  <c r="Q65" i="4" s="1"/>
  <c r="S65" i="4"/>
  <c r="P65" i="4"/>
  <c r="K71" i="4"/>
  <c r="A72" i="4"/>
  <c r="G72" i="4"/>
  <c r="K26" i="5"/>
  <c r="P26" i="5" s="1"/>
  <c r="D66" i="4"/>
  <c r="B66" i="4"/>
  <c r="H73" i="5" l="1"/>
  <c r="C66" i="4"/>
  <c r="S66" i="4"/>
  <c r="P66" i="4"/>
  <c r="R72" i="4"/>
  <c r="K72" i="4"/>
  <c r="A73" i="4"/>
  <c r="G73" i="4"/>
  <c r="I27" i="5"/>
  <c r="S27" i="5" s="1"/>
  <c r="E66" i="4"/>
  <c r="Q66" i="4" s="1"/>
  <c r="D67" i="4"/>
  <c r="B67" i="4"/>
  <c r="H74" i="5" l="1"/>
  <c r="R73" i="5"/>
  <c r="R73" i="4"/>
  <c r="C67" i="4"/>
  <c r="E67" i="4" s="1"/>
  <c r="Q67" i="4" s="1"/>
  <c r="S67" i="4"/>
  <c r="P67" i="4"/>
  <c r="K73" i="4"/>
  <c r="A74" i="4"/>
  <c r="G74" i="4"/>
  <c r="L27" i="5"/>
  <c r="Q27" i="5" s="1"/>
  <c r="J27" i="5"/>
  <c r="D68" i="4"/>
  <c r="B68" i="4"/>
  <c r="J6" i="4"/>
  <c r="R74" i="5" l="1"/>
  <c r="H75" i="5"/>
  <c r="C68" i="4"/>
  <c r="E68" i="4" s="1"/>
  <c r="Q68" i="4" s="1"/>
  <c r="S68" i="4"/>
  <c r="P68" i="4"/>
  <c r="R74" i="4"/>
  <c r="K74" i="4"/>
  <c r="A75" i="4"/>
  <c r="G75" i="4"/>
  <c r="K27" i="5"/>
  <c r="P27" i="5" s="1"/>
  <c r="D69" i="4"/>
  <c r="B69" i="4"/>
  <c r="H7" i="4"/>
  <c r="I7" i="4" s="1"/>
  <c r="J7" i="4" s="1"/>
  <c r="H76" i="5" l="1"/>
  <c r="R75" i="5"/>
  <c r="R76" i="5" s="1"/>
  <c r="C69" i="4"/>
  <c r="E69" i="4" s="1"/>
  <c r="Q69" i="4" s="1"/>
  <c r="S69" i="4"/>
  <c r="P69" i="4"/>
  <c r="R75" i="4"/>
  <c r="K75" i="4"/>
  <c r="A76" i="4"/>
  <c r="G76" i="4"/>
  <c r="I28" i="5"/>
  <c r="S28" i="5" s="1"/>
  <c r="D70" i="4"/>
  <c r="B70" i="4"/>
  <c r="H77" i="5" l="1"/>
  <c r="R76" i="4"/>
  <c r="C70" i="4"/>
  <c r="E70" i="4" s="1"/>
  <c r="Q70" i="4" s="1"/>
  <c r="S70" i="4"/>
  <c r="P70" i="4"/>
  <c r="K76" i="4"/>
  <c r="A77" i="4"/>
  <c r="G77" i="4"/>
  <c r="L28" i="5"/>
  <c r="Q28" i="5" s="1"/>
  <c r="J28" i="5"/>
  <c r="D71" i="4"/>
  <c r="B71" i="4"/>
  <c r="H78" i="5" l="1"/>
  <c r="R77" i="5"/>
  <c r="R78" i="5" s="1"/>
  <c r="C71" i="4"/>
  <c r="E71" i="4" s="1"/>
  <c r="Q71" i="4" s="1"/>
  <c r="S71" i="4"/>
  <c r="P71" i="4"/>
  <c r="R77" i="4"/>
  <c r="K77" i="4"/>
  <c r="A78" i="4"/>
  <c r="G78" i="4"/>
  <c r="K28" i="5"/>
  <c r="P28" i="5" s="1"/>
  <c r="D72" i="4"/>
  <c r="B72" i="4"/>
  <c r="H79" i="5" l="1"/>
  <c r="C72" i="4"/>
  <c r="S72" i="4"/>
  <c r="P72" i="4"/>
  <c r="R78" i="4"/>
  <c r="K78" i="4"/>
  <c r="A79" i="4"/>
  <c r="G79" i="4"/>
  <c r="I29" i="5"/>
  <c r="S29" i="5" s="1"/>
  <c r="E72" i="4"/>
  <c r="Q72" i="4" s="1"/>
  <c r="D73" i="4"/>
  <c r="B73" i="4"/>
  <c r="H80" i="5" l="1"/>
  <c r="R79" i="5"/>
  <c r="R79" i="4"/>
  <c r="C73" i="4"/>
  <c r="E73" i="4" s="1"/>
  <c r="Q73" i="4" s="1"/>
  <c r="S73" i="4"/>
  <c r="P73" i="4"/>
  <c r="K79" i="4"/>
  <c r="A80" i="4"/>
  <c r="G80" i="4"/>
  <c r="J29" i="5"/>
  <c r="L29" i="5"/>
  <c r="Q29" i="5" s="1"/>
  <c r="D74" i="4"/>
  <c r="B74" i="4"/>
  <c r="R80" i="5" l="1"/>
  <c r="H81" i="5"/>
  <c r="C74" i="4"/>
  <c r="E74" i="4" s="1"/>
  <c r="Q74" i="4" s="1"/>
  <c r="S74" i="4"/>
  <c r="P74" i="4"/>
  <c r="R80" i="4"/>
  <c r="K80" i="4"/>
  <c r="A81" i="4"/>
  <c r="G81" i="4"/>
  <c r="K29" i="5"/>
  <c r="P29" i="5" s="1"/>
  <c r="D75" i="4"/>
  <c r="B75" i="4"/>
  <c r="H82" i="5" l="1"/>
  <c r="R81" i="5"/>
  <c r="R82" i="5" s="1"/>
  <c r="C75" i="4"/>
  <c r="E75" i="4" s="1"/>
  <c r="Q75" i="4" s="1"/>
  <c r="S75" i="4"/>
  <c r="P75" i="4"/>
  <c r="R81" i="4"/>
  <c r="K81" i="4"/>
  <c r="A82" i="4"/>
  <c r="G82" i="4"/>
  <c r="I30" i="5"/>
  <c r="S30" i="5" s="1"/>
  <c r="D76" i="4"/>
  <c r="B76" i="4"/>
  <c r="H83" i="5" l="1"/>
  <c r="R82" i="4"/>
  <c r="C76" i="4"/>
  <c r="E76" i="4" s="1"/>
  <c r="Q76" i="4" s="1"/>
  <c r="S76" i="4"/>
  <c r="P76" i="4"/>
  <c r="K82" i="4"/>
  <c r="A83" i="4"/>
  <c r="G83" i="4"/>
  <c r="J30" i="5"/>
  <c r="L30" i="5"/>
  <c r="Q30" i="5" s="1"/>
  <c r="D77" i="4"/>
  <c r="B77" i="4"/>
  <c r="H84" i="5" l="1"/>
  <c r="R83" i="5"/>
  <c r="P77" i="4"/>
  <c r="C77" i="4"/>
  <c r="E77" i="4" s="1"/>
  <c r="Q77" i="4" s="1"/>
  <c r="S77" i="4"/>
  <c r="R83" i="4"/>
  <c r="K83" i="4"/>
  <c r="A84" i="4"/>
  <c r="G84" i="4"/>
  <c r="K30" i="5"/>
  <c r="P30" i="5" s="1"/>
  <c r="D78" i="4"/>
  <c r="B78" i="4"/>
  <c r="R84" i="5" l="1"/>
  <c r="H85" i="5"/>
  <c r="R84" i="4"/>
  <c r="C78" i="4"/>
  <c r="E78" i="4" s="1"/>
  <c r="Q78" i="4" s="1"/>
  <c r="S78" i="4"/>
  <c r="P78" i="4"/>
  <c r="K84" i="4"/>
  <c r="A85" i="4"/>
  <c r="G85" i="4"/>
  <c r="I31" i="5"/>
  <c r="S31" i="5" s="1"/>
  <c r="D79" i="4"/>
  <c r="B79" i="4"/>
  <c r="H86" i="5" l="1"/>
  <c r="R85" i="5"/>
  <c r="R86" i="5" s="1"/>
  <c r="C79" i="4"/>
  <c r="E79" i="4" s="1"/>
  <c r="Q79" i="4" s="1"/>
  <c r="S79" i="4"/>
  <c r="P79" i="4"/>
  <c r="R85" i="4"/>
  <c r="K85" i="4"/>
  <c r="A86" i="4"/>
  <c r="G86" i="4"/>
  <c r="J31" i="5"/>
  <c r="L31" i="5"/>
  <c r="Q31" i="5" s="1"/>
  <c r="D80" i="4"/>
  <c r="B80" i="4"/>
  <c r="H87" i="5" l="1"/>
  <c r="R86" i="4"/>
  <c r="C80" i="4"/>
  <c r="S80" i="4"/>
  <c r="P80" i="4"/>
  <c r="E80" i="4"/>
  <c r="Q80" i="4" s="1"/>
  <c r="K86" i="4"/>
  <c r="A87" i="4"/>
  <c r="G87" i="4"/>
  <c r="K31" i="5"/>
  <c r="P31" i="5" s="1"/>
  <c r="D81" i="4"/>
  <c r="B81" i="4"/>
  <c r="H88" i="5" l="1"/>
  <c r="R87" i="5"/>
  <c r="R88" i="5" s="1"/>
  <c r="C81" i="4"/>
  <c r="E81" i="4" s="1"/>
  <c r="Q81" i="4" s="1"/>
  <c r="S81" i="4"/>
  <c r="P81" i="4"/>
  <c r="R87" i="4"/>
  <c r="K87" i="4"/>
  <c r="A88" i="4"/>
  <c r="G88" i="4"/>
  <c r="I32" i="5"/>
  <c r="S32" i="5" s="1"/>
  <c r="D82" i="4"/>
  <c r="B82" i="4"/>
  <c r="H89" i="5" l="1"/>
  <c r="R88" i="4"/>
  <c r="C82" i="4"/>
  <c r="S82" i="4"/>
  <c r="P82" i="4"/>
  <c r="K88" i="4"/>
  <c r="A89" i="4"/>
  <c r="G89" i="4"/>
  <c r="L32" i="5"/>
  <c r="Q32" i="5" s="1"/>
  <c r="J32" i="5"/>
  <c r="E82" i="4"/>
  <c r="Q82" i="4" s="1"/>
  <c r="D83" i="4"/>
  <c r="B83" i="4"/>
  <c r="H90" i="5" l="1"/>
  <c r="R89" i="5"/>
  <c r="C83" i="4"/>
  <c r="S83" i="4"/>
  <c r="P83" i="4"/>
  <c r="R89" i="4"/>
  <c r="K89" i="4"/>
  <c r="A90" i="4"/>
  <c r="G90" i="4"/>
  <c r="K32" i="5"/>
  <c r="P32" i="5" s="1"/>
  <c r="E83" i="4"/>
  <c r="Q83" i="4" s="1"/>
  <c r="D84" i="4"/>
  <c r="B84" i="4"/>
  <c r="R90" i="5" l="1"/>
  <c r="H91" i="5"/>
  <c r="P84" i="4"/>
  <c r="R90" i="4"/>
  <c r="C84" i="4"/>
  <c r="E84" i="4" s="1"/>
  <c r="Q84" i="4" s="1"/>
  <c r="S84" i="4"/>
  <c r="K90" i="4"/>
  <c r="A91" i="4"/>
  <c r="G91" i="4"/>
  <c r="I33" i="5"/>
  <c r="S33" i="5" s="1"/>
  <c r="D85" i="4"/>
  <c r="B85" i="4"/>
  <c r="H92" i="5" l="1"/>
  <c r="R91" i="5"/>
  <c r="R92" i="5" s="1"/>
  <c r="R91" i="4"/>
  <c r="C85" i="4"/>
  <c r="E85" i="4" s="1"/>
  <c r="Q85" i="4" s="1"/>
  <c r="S85" i="4"/>
  <c r="P85" i="4"/>
  <c r="K91" i="4"/>
  <c r="A92" i="4"/>
  <c r="G92" i="4"/>
  <c r="J33" i="5"/>
  <c r="L33" i="5"/>
  <c r="Q33" i="5" s="1"/>
  <c r="D86" i="4"/>
  <c r="B86" i="4"/>
  <c r="H93" i="5" l="1"/>
  <c r="C86" i="4"/>
  <c r="E86" i="4" s="1"/>
  <c r="Q86" i="4" s="1"/>
  <c r="S86" i="4"/>
  <c r="P86" i="4"/>
  <c r="R92" i="4"/>
  <c r="K92" i="4"/>
  <c r="A93" i="4"/>
  <c r="G93" i="4"/>
  <c r="K33" i="5"/>
  <c r="P33" i="5" s="1"/>
  <c r="D87" i="4"/>
  <c r="B87" i="4"/>
  <c r="H94" i="5" l="1"/>
  <c r="R93" i="5"/>
  <c r="C87" i="4"/>
  <c r="S87" i="4"/>
  <c r="P87" i="4"/>
  <c r="R93" i="4"/>
  <c r="K93" i="4"/>
  <c r="A94" i="4"/>
  <c r="G94" i="4"/>
  <c r="I34" i="5"/>
  <c r="S34" i="5" s="1"/>
  <c r="E87" i="4"/>
  <c r="Q87" i="4" s="1"/>
  <c r="D88" i="4"/>
  <c r="B88" i="4"/>
  <c r="R94" i="5" l="1"/>
  <c r="H95" i="5"/>
  <c r="R94" i="4"/>
  <c r="C88" i="4"/>
  <c r="E88" i="4" s="1"/>
  <c r="Q88" i="4" s="1"/>
  <c r="S88" i="4"/>
  <c r="P88" i="4"/>
  <c r="K94" i="4"/>
  <c r="A95" i="4"/>
  <c r="G95" i="4"/>
  <c r="L34" i="5"/>
  <c r="Q34" i="5" s="1"/>
  <c r="J34" i="5"/>
  <c r="D89" i="4"/>
  <c r="B89" i="4"/>
  <c r="H96" i="5" l="1"/>
  <c r="R95" i="5"/>
  <c r="R96" i="5" s="1"/>
  <c r="C89" i="4"/>
  <c r="E89" i="4" s="1"/>
  <c r="Q89" i="4" s="1"/>
  <c r="S89" i="4"/>
  <c r="P89" i="4"/>
  <c r="R95" i="4"/>
  <c r="K95" i="4"/>
  <c r="A96" i="4"/>
  <c r="G96" i="4"/>
  <c r="K34" i="5"/>
  <c r="P34" i="5" s="1"/>
  <c r="D90" i="4"/>
  <c r="B90" i="4"/>
  <c r="H97" i="5" l="1"/>
  <c r="C90" i="4"/>
  <c r="E90" i="4" s="1"/>
  <c r="Q90" i="4" s="1"/>
  <c r="S90" i="4"/>
  <c r="P90" i="4"/>
  <c r="R96" i="4"/>
  <c r="K96" i="4"/>
  <c r="A97" i="4"/>
  <c r="G97" i="4"/>
  <c r="I35" i="5"/>
  <c r="S35" i="5" s="1"/>
  <c r="D91" i="4"/>
  <c r="B91" i="4"/>
  <c r="H98" i="5" l="1"/>
  <c r="R97" i="5"/>
  <c r="R98" i="5" s="1"/>
  <c r="R97" i="4"/>
  <c r="C91" i="4"/>
  <c r="E91" i="4" s="1"/>
  <c r="Q91" i="4" s="1"/>
  <c r="S91" i="4"/>
  <c r="P91" i="4"/>
  <c r="K97" i="4"/>
  <c r="A98" i="4"/>
  <c r="G98" i="4"/>
  <c r="L35" i="5"/>
  <c r="Q35" i="5" s="1"/>
  <c r="J35" i="5"/>
  <c r="D92" i="4"/>
  <c r="B92" i="4"/>
  <c r="H99" i="5" l="1"/>
  <c r="C92" i="4"/>
  <c r="E92" i="4" s="1"/>
  <c r="Q92" i="4" s="1"/>
  <c r="S92" i="4"/>
  <c r="P92" i="4"/>
  <c r="R98" i="4"/>
  <c r="K98" i="4"/>
  <c r="A99" i="4"/>
  <c r="G99" i="4"/>
  <c r="K35" i="5"/>
  <c r="P35" i="5" s="1"/>
  <c r="D93" i="4"/>
  <c r="B93" i="4"/>
  <c r="H100" i="5" l="1"/>
  <c r="R99" i="5"/>
  <c r="R100" i="5" s="1"/>
  <c r="C93" i="4"/>
  <c r="E93" i="4" s="1"/>
  <c r="Q93" i="4" s="1"/>
  <c r="S93" i="4"/>
  <c r="P93" i="4"/>
  <c r="R99" i="4"/>
  <c r="K99" i="4"/>
  <c r="A100" i="4"/>
  <c r="G100" i="4"/>
  <c r="I36" i="5"/>
  <c r="S36" i="5" s="1"/>
  <c r="D94" i="4"/>
  <c r="B94" i="4"/>
  <c r="H101" i="5" l="1"/>
  <c r="R100" i="4"/>
  <c r="C94" i="4"/>
  <c r="E94" i="4" s="1"/>
  <c r="Q94" i="4" s="1"/>
  <c r="S94" i="4"/>
  <c r="P94" i="4"/>
  <c r="K100" i="4"/>
  <c r="A101" i="4"/>
  <c r="G101" i="4"/>
  <c r="J36" i="5"/>
  <c r="L36" i="5"/>
  <c r="Q36" i="5" s="1"/>
  <c r="D95" i="4"/>
  <c r="B95" i="4"/>
  <c r="H102" i="5" l="1"/>
  <c r="R101" i="5"/>
  <c r="R102" i="5" s="1"/>
  <c r="C95" i="4"/>
  <c r="E95" i="4" s="1"/>
  <c r="Q95" i="4" s="1"/>
  <c r="S95" i="4"/>
  <c r="P95" i="4"/>
  <c r="R101" i="4"/>
  <c r="K101" i="4"/>
  <c r="A102" i="4"/>
  <c r="G102" i="4"/>
  <c r="K36" i="5"/>
  <c r="P36" i="5" s="1"/>
  <c r="D96" i="4"/>
  <c r="B96" i="4"/>
  <c r="H103" i="5" l="1"/>
  <c r="C96" i="4"/>
  <c r="E96" i="4" s="1"/>
  <c r="Q96" i="4" s="1"/>
  <c r="S96" i="4"/>
  <c r="P96" i="4"/>
  <c r="R102" i="4"/>
  <c r="K102" i="4"/>
  <c r="A103" i="4"/>
  <c r="G103" i="4"/>
  <c r="I37" i="5"/>
  <c r="S37" i="5" s="1"/>
  <c r="D97" i="4"/>
  <c r="B97" i="4"/>
  <c r="H104" i="5" l="1"/>
  <c r="R103" i="5"/>
  <c r="R104" i="5" s="1"/>
  <c r="R103" i="4"/>
  <c r="C97" i="4"/>
  <c r="E97" i="4" s="1"/>
  <c r="Q97" i="4" s="1"/>
  <c r="S97" i="4"/>
  <c r="P97" i="4"/>
  <c r="K103" i="4"/>
  <c r="A104" i="4"/>
  <c r="G104" i="4"/>
  <c r="J37" i="5"/>
  <c r="L37" i="5"/>
  <c r="Q37" i="5" s="1"/>
  <c r="D98" i="4"/>
  <c r="B98" i="4"/>
  <c r="H105" i="5" l="1"/>
  <c r="C98" i="4"/>
  <c r="E98" i="4" s="1"/>
  <c r="Q98" i="4" s="1"/>
  <c r="S98" i="4"/>
  <c r="P98" i="4"/>
  <c r="R104" i="4"/>
  <c r="K104" i="4"/>
  <c r="A105" i="4"/>
  <c r="G105" i="4"/>
  <c r="K37" i="5"/>
  <c r="P37" i="5" s="1"/>
  <c r="D99" i="4"/>
  <c r="B99" i="4"/>
  <c r="H106" i="5" l="1"/>
  <c r="R105" i="5"/>
  <c r="R106" i="5" s="1"/>
  <c r="R105" i="4"/>
  <c r="C99" i="4"/>
  <c r="E99" i="4" s="1"/>
  <c r="Q99" i="4" s="1"/>
  <c r="S99" i="4"/>
  <c r="P99" i="4"/>
  <c r="K105" i="4"/>
  <c r="A106" i="4"/>
  <c r="G106" i="4"/>
  <c r="I38" i="5"/>
  <c r="S38" i="5" s="1"/>
  <c r="D100" i="4"/>
  <c r="B100" i="4"/>
  <c r="H107" i="5" l="1"/>
  <c r="C100" i="4"/>
  <c r="S100" i="4"/>
  <c r="P100" i="4"/>
  <c r="R106" i="4"/>
  <c r="K106" i="4"/>
  <c r="A107" i="4"/>
  <c r="G107" i="4"/>
  <c r="L38" i="5"/>
  <c r="Q38" i="5" s="1"/>
  <c r="J38" i="5"/>
  <c r="E100" i="4"/>
  <c r="Q100" i="4" s="1"/>
  <c r="D101" i="4"/>
  <c r="B101" i="4"/>
  <c r="H108" i="5" l="1"/>
  <c r="R107" i="5"/>
  <c r="R108" i="5" s="1"/>
  <c r="R107" i="4"/>
  <c r="C101" i="4"/>
  <c r="E101" i="4" s="1"/>
  <c r="Q101" i="4" s="1"/>
  <c r="S101" i="4"/>
  <c r="P101" i="4"/>
  <c r="K107" i="4"/>
  <c r="A108" i="4"/>
  <c r="G108" i="4"/>
  <c r="K38" i="5"/>
  <c r="P38" i="5" s="1"/>
  <c r="D102" i="4"/>
  <c r="B102" i="4"/>
  <c r="H109" i="5" l="1"/>
  <c r="C102" i="4"/>
  <c r="E102" i="4" s="1"/>
  <c r="Q102" i="4" s="1"/>
  <c r="S102" i="4"/>
  <c r="P102" i="4"/>
  <c r="R108" i="4"/>
  <c r="K108" i="4"/>
  <c r="A109" i="4"/>
  <c r="G109" i="4"/>
  <c r="I39" i="5"/>
  <c r="S39" i="5" s="1"/>
  <c r="D103" i="4"/>
  <c r="B103" i="4"/>
  <c r="H110" i="5" l="1"/>
  <c r="R109" i="5"/>
  <c r="R110" i="5" s="1"/>
  <c r="R109" i="4"/>
  <c r="C103" i="4"/>
  <c r="E103" i="4" s="1"/>
  <c r="Q103" i="4" s="1"/>
  <c r="S103" i="4"/>
  <c r="P103" i="4"/>
  <c r="K109" i="4"/>
  <c r="A110" i="4"/>
  <c r="G110" i="4"/>
  <c r="J39" i="5"/>
  <c r="L39" i="5"/>
  <c r="Q39" i="5" s="1"/>
  <c r="D104" i="4"/>
  <c r="B104" i="4"/>
  <c r="H111" i="5" l="1"/>
  <c r="C104" i="4"/>
  <c r="E104" i="4" s="1"/>
  <c r="Q104" i="4" s="1"/>
  <c r="S104" i="4"/>
  <c r="P104" i="4"/>
  <c r="R110" i="4"/>
  <c r="K110" i="4"/>
  <c r="A111" i="4"/>
  <c r="G111" i="4"/>
  <c r="K39" i="5"/>
  <c r="P39" i="5" s="1"/>
  <c r="D105" i="4"/>
  <c r="B105" i="4"/>
  <c r="H112" i="5" l="1"/>
  <c r="R111" i="5"/>
  <c r="R112" i="5" s="1"/>
  <c r="C105" i="4"/>
  <c r="E105" i="4" s="1"/>
  <c r="Q105" i="4" s="1"/>
  <c r="S105" i="4"/>
  <c r="P105" i="4"/>
  <c r="R111" i="4"/>
  <c r="K111" i="4"/>
  <c r="A112" i="4"/>
  <c r="G112" i="4"/>
  <c r="I40" i="5"/>
  <c r="S40" i="5" s="1"/>
  <c r="D106" i="4"/>
  <c r="B106" i="4"/>
  <c r="H113" i="5" l="1"/>
  <c r="R112" i="4"/>
  <c r="C106" i="4"/>
  <c r="E106" i="4" s="1"/>
  <c r="Q106" i="4" s="1"/>
  <c r="S106" i="4"/>
  <c r="P106" i="4"/>
  <c r="K112" i="4"/>
  <c r="A113" i="4"/>
  <c r="G113" i="4"/>
  <c r="J40" i="5"/>
  <c r="L40" i="5"/>
  <c r="Q40" i="5" s="1"/>
  <c r="D107" i="4"/>
  <c r="B107" i="4"/>
  <c r="H114" i="5" l="1"/>
  <c r="R113" i="5"/>
  <c r="R114" i="5" s="1"/>
  <c r="C107" i="4"/>
  <c r="E107" i="4" s="1"/>
  <c r="Q107" i="4" s="1"/>
  <c r="S107" i="4"/>
  <c r="P107" i="4"/>
  <c r="R113" i="4"/>
  <c r="K113" i="4"/>
  <c r="A114" i="4"/>
  <c r="G114" i="4"/>
  <c r="K40" i="5"/>
  <c r="P40" i="5" s="1"/>
  <c r="D108" i="4"/>
  <c r="B108" i="4"/>
  <c r="H115" i="5" l="1"/>
  <c r="R114" i="4"/>
  <c r="C108" i="4"/>
  <c r="E108" i="4" s="1"/>
  <c r="Q108" i="4" s="1"/>
  <c r="S108" i="4"/>
  <c r="P108" i="4"/>
  <c r="K114" i="4"/>
  <c r="A115" i="4"/>
  <c r="G115" i="4"/>
  <c r="I41" i="5"/>
  <c r="S41" i="5" s="1"/>
  <c r="D109" i="4"/>
  <c r="B109" i="4"/>
  <c r="H116" i="5" l="1"/>
  <c r="R115" i="5"/>
  <c r="C109" i="4"/>
  <c r="E109" i="4" s="1"/>
  <c r="Q109" i="4" s="1"/>
  <c r="S109" i="4"/>
  <c r="P109" i="4"/>
  <c r="R115" i="4"/>
  <c r="K115" i="4"/>
  <c r="A116" i="4"/>
  <c r="G116" i="4"/>
  <c r="L41" i="5"/>
  <c r="Q41" i="5" s="1"/>
  <c r="J41" i="5"/>
  <c r="D110" i="4"/>
  <c r="B110" i="4"/>
  <c r="R116" i="5" l="1"/>
  <c r="H117" i="5"/>
  <c r="R116" i="4"/>
  <c r="C110" i="4"/>
  <c r="E110" i="4" s="1"/>
  <c r="Q110" i="4" s="1"/>
  <c r="S110" i="4"/>
  <c r="P110" i="4"/>
  <c r="K116" i="4"/>
  <c r="A117" i="4"/>
  <c r="G117" i="4"/>
  <c r="K41" i="5"/>
  <c r="P41" i="5" s="1"/>
  <c r="D111" i="4"/>
  <c r="B111" i="4"/>
  <c r="H118" i="5" l="1"/>
  <c r="R117" i="5"/>
  <c r="R118" i="5" s="1"/>
  <c r="C111" i="4"/>
  <c r="E111" i="4" s="1"/>
  <c r="Q111" i="4" s="1"/>
  <c r="S111" i="4"/>
  <c r="P111" i="4"/>
  <c r="R117" i="4"/>
  <c r="K117" i="4"/>
  <c r="A118" i="4"/>
  <c r="G118" i="4"/>
  <c r="I42" i="5"/>
  <c r="S42" i="5" s="1"/>
  <c r="D112" i="4"/>
  <c r="B112" i="4"/>
  <c r="H119" i="5" l="1"/>
  <c r="C112" i="4"/>
  <c r="E112" i="4" s="1"/>
  <c r="Q112" i="4" s="1"/>
  <c r="S112" i="4"/>
  <c r="P112" i="4"/>
  <c r="R118" i="4"/>
  <c r="K118" i="4"/>
  <c r="A119" i="4"/>
  <c r="G119" i="4"/>
  <c r="L42" i="5"/>
  <c r="Q42" i="5" s="1"/>
  <c r="J42" i="5"/>
  <c r="D113" i="4"/>
  <c r="B113" i="4"/>
  <c r="H120" i="5" l="1"/>
  <c r="R119" i="5"/>
  <c r="R120" i="5" s="1"/>
  <c r="R119" i="4"/>
  <c r="C113" i="4"/>
  <c r="E113" i="4" s="1"/>
  <c r="Q113" i="4" s="1"/>
  <c r="S113" i="4"/>
  <c r="P113" i="4"/>
  <c r="K119" i="4"/>
  <c r="A120" i="4"/>
  <c r="G120" i="4"/>
  <c r="K42" i="5"/>
  <c r="P42" i="5" s="1"/>
  <c r="D114" i="4"/>
  <c r="B114" i="4"/>
  <c r="H121" i="5" l="1"/>
  <c r="C114" i="4"/>
  <c r="E114" i="4" s="1"/>
  <c r="Q114" i="4" s="1"/>
  <c r="S114" i="4"/>
  <c r="P114" i="4"/>
  <c r="R120" i="4"/>
  <c r="K120" i="4"/>
  <c r="A121" i="4"/>
  <c r="G121" i="4"/>
  <c r="I43" i="5"/>
  <c r="S43" i="5" s="1"/>
  <c r="D115" i="4"/>
  <c r="B115" i="4"/>
  <c r="H122" i="5" l="1"/>
  <c r="R121" i="5"/>
  <c r="C115" i="4"/>
  <c r="E115" i="4" s="1"/>
  <c r="Q115" i="4" s="1"/>
  <c r="S115" i="4"/>
  <c r="P115" i="4"/>
  <c r="R121" i="4"/>
  <c r="K121" i="4"/>
  <c r="A122" i="4"/>
  <c r="G122" i="4"/>
  <c r="L43" i="5"/>
  <c r="Q43" i="5" s="1"/>
  <c r="J43" i="5"/>
  <c r="D116" i="4"/>
  <c r="B116" i="4"/>
  <c r="R122" i="4" l="1"/>
  <c r="R122" i="5"/>
  <c r="H123" i="5"/>
  <c r="C116" i="4"/>
  <c r="E116" i="4" s="1"/>
  <c r="Q116" i="4" s="1"/>
  <c r="S116" i="4"/>
  <c r="P116" i="4"/>
  <c r="K122" i="4"/>
  <c r="A123" i="4"/>
  <c r="G123" i="4"/>
  <c r="K43" i="5"/>
  <c r="P43" i="5" s="1"/>
  <c r="D117" i="4"/>
  <c r="B117" i="4"/>
  <c r="H124" i="5" l="1"/>
  <c r="R123" i="5"/>
  <c r="R124" i="5" s="1"/>
  <c r="C117" i="4"/>
  <c r="E117" i="4" s="1"/>
  <c r="Q117" i="4" s="1"/>
  <c r="S117" i="4"/>
  <c r="P117" i="4"/>
  <c r="R123" i="4"/>
  <c r="K123" i="4"/>
  <c r="A124" i="4"/>
  <c r="G124" i="4"/>
  <c r="I44" i="5"/>
  <c r="S44" i="5" s="1"/>
  <c r="D118" i="4"/>
  <c r="B118" i="4"/>
  <c r="H125" i="5" l="1"/>
  <c r="C118" i="4"/>
  <c r="E118" i="4" s="1"/>
  <c r="Q118" i="4" s="1"/>
  <c r="S118" i="4"/>
  <c r="P118" i="4"/>
  <c r="R124" i="4"/>
  <c r="K124" i="4"/>
  <c r="A125" i="4"/>
  <c r="G125" i="4"/>
  <c r="J44" i="5"/>
  <c r="L44" i="5"/>
  <c r="Q44" i="5" s="1"/>
  <c r="D119" i="4"/>
  <c r="B119" i="4"/>
  <c r="H126" i="5" l="1"/>
  <c r="R125" i="5"/>
  <c r="R125" i="4"/>
  <c r="C119" i="4"/>
  <c r="E119" i="4" s="1"/>
  <c r="Q119" i="4" s="1"/>
  <c r="S119" i="4"/>
  <c r="P119" i="4"/>
  <c r="K125" i="4"/>
  <c r="A126" i="4"/>
  <c r="G126" i="4"/>
  <c r="K44" i="5"/>
  <c r="P44" i="5" s="1"/>
  <c r="D120" i="4"/>
  <c r="B120" i="4"/>
  <c r="R126" i="5" l="1"/>
  <c r="H127" i="5"/>
  <c r="C120" i="4"/>
  <c r="E120" i="4" s="1"/>
  <c r="Q120" i="4" s="1"/>
  <c r="S120" i="4"/>
  <c r="P120" i="4"/>
  <c r="R126" i="4"/>
  <c r="K126" i="4"/>
  <c r="A127" i="4"/>
  <c r="G127" i="4"/>
  <c r="I45" i="5"/>
  <c r="S45" i="5" s="1"/>
  <c r="D121" i="4"/>
  <c r="B121" i="4"/>
  <c r="H128" i="5" l="1"/>
  <c r="R127" i="5"/>
  <c r="R128" i="5" s="1"/>
  <c r="C121" i="4"/>
  <c r="E121" i="4" s="1"/>
  <c r="Q121" i="4" s="1"/>
  <c r="S121" i="4"/>
  <c r="P121" i="4"/>
  <c r="R127" i="4"/>
  <c r="K127" i="4"/>
  <c r="A128" i="4"/>
  <c r="G128" i="4"/>
  <c r="L45" i="5"/>
  <c r="Q45" i="5" s="1"/>
  <c r="J45" i="5"/>
  <c r="D122" i="4"/>
  <c r="B122" i="4"/>
  <c r="H129" i="5" l="1"/>
  <c r="R128" i="4"/>
  <c r="C122" i="4"/>
  <c r="E122" i="4" s="1"/>
  <c r="Q122" i="4" s="1"/>
  <c r="S122" i="4"/>
  <c r="P122" i="4"/>
  <c r="K128" i="4"/>
  <c r="A129" i="4"/>
  <c r="G129" i="4"/>
  <c r="K45" i="5"/>
  <c r="P45" i="5" s="1"/>
  <c r="D123" i="4"/>
  <c r="B123" i="4"/>
  <c r="H130" i="5" l="1"/>
  <c r="R129" i="5"/>
  <c r="R130" i="5" s="1"/>
  <c r="C123" i="4"/>
  <c r="S123" i="4"/>
  <c r="P123" i="4"/>
  <c r="R129" i="4"/>
  <c r="K129" i="4"/>
  <c r="A130" i="4"/>
  <c r="G130" i="4"/>
  <c r="I46" i="5"/>
  <c r="S46" i="5" s="1"/>
  <c r="E123" i="4"/>
  <c r="Q123" i="4" s="1"/>
  <c r="D124" i="4"/>
  <c r="B124" i="4"/>
  <c r="H131" i="5" l="1"/>
  <c r="C124" i="4"/>
  <c r="E124" i="4" s="1"/>
  <c r="Q124" i="4" s="1"/>
  <c r="S124" i="4"/>
  <c r="P124" i="4"/>
  <c r="R130" i="4"/>
  <c r="K130" i="4"/>
  <c r="A131" i="4"/>
  <c r="G131" i="4"/>
  <c r="J46" i="5"/>
  <c r="L46" i="5"/>
  <c r="Q46" i="5" s="1"/>
  <c r="D125" i="4"/>
  <c r="B125" i="4"/>
  <c r="H132" i="5" l="1"/>
  <c r="R131" i="5"/>
  <c r="R132" i="5" s="1"/>
  <c r="R131" i="4"/>
  <c r="C125" i="4"/>
  <c r="E125" i="4" s="1"/>
  <c r="Q125" i="4" s="1"/>
  <c r="S125" i="4"/>
  <c r="P125" i="4"/>
  <c r="K131" i="4"/>
  <c r="A132" i="4"/>
  <c r="G132" i="4"/>
  <c r="K46" i="5"/>
  <c r="P46" i="5" s="1"/>
  <c r="D126" i="4"/>
  <c r="B126" i="4"/>
  <c r="H133" i="5" l="1"/>
  <c r="C126" i="4"/>
  <c r="E126" i="4" s="1"/>
  <c r="Q126" i="4" s="1"/>
  <c r="S126" i="4"/>
  <c r="P126" i="4"/>
  <c r="R132" i="4"/>
  <c r="K132" i="4"/>
  <c r="A133" i="4"/>
  <c r="G133" i="4"/>
  <c r="I47" i="5"/>
  <c r="S47" i="5" s="1"/>
  <c r="D127" i="4"/>
  <c r="B127" i="4"/>
  <c r="R133" i="4" l="1"/>
  <c r="H134" i="5"/>
  <c r="R133" i="5"/>
  <c r="R134" i="5" s="1"/>
  <c r="P127" i="4"/>
  <c r="C127" i="4"/>
  <c r="E127" i="4" s="1"/>
  <c r="Q127" i="4" s="1"/>
  <c r="S127" i="4"/>
  <c r="K133" i="4"/>
  <c r="A134" i="4"/>
  <c r="G134" i="4"/>
  <c r="L47" i="5"/>
  <c r="Q47" i="5" s="1"/>
  <c r="J47" i="5"/>
  <c r="D128" i="4"/>
  <c r="B128" i="4"/>
  <c r="H135" i="5" l="1"/>
  <c r="C128" i="4"/>
  <c r="E128" i="4" s="1"/>
  <c r="Q128" i="4" s="1"/>
  <c r="S128" i="4"/>
  <c r="P128" i="4"/>
  <c r="R134" i="4"/>
  <c r="K134" i="4"/>
  <c r="A135" i="4"/>
  <c r="G135" i="4"/>
  <c r="K47" i="5"/>
  <c r="P47" i="5" s="1"/>
  <c r="D129" i="4"/>
  <c r="B129" i="4"/>
  <c r="H136" i="5" l="1"/>
  <c r="R135" i="5"/>
  <c r="R136" i="5" s="1"/>
  <c r="R135" i="4"/>
  <c r="C129" i="4"/>
  <c r="E129" i="4" s="1"/>
  <c r="Q129" i="4" s="1"/>
  <c r="S129" i="4"/>
  <c r="P129" i="4"/>
  <c r="K135" i="4"/>
  <c r="A136" i="4"/>
  <c r="G136" i="4"/>
  <c r="I48" i="5"/>
  <c r="S48" i="5" s="1"/>
  <c r="D130" i="4"/>
  <c r="B130" i="4"/>
  <c r="H137" i="5" l="1"/>
  <c r="C130" i="4"/>
  <c r="S130" i="4"/>
  <c r="P130" i="4"/>
  <c r="R136" i="4"/>
  <c r="K136" i="4"/>
  <c r="A137" i="4"/>
  <c r="G137" i="4"/>
  <c r="J48" i="5"/>
  <c r="L48" i="5"/>
  <c r="Q48" i="5" s="1"/>
  <c r="E130" i="4"/>
  <c r="Q130" i="4" s="1"/>
  <c r="D131" i="4"/>
  <c r="B131" i="4"/>
  <c r="H138" i="5" l="1"/>
  <c r="R137" i="5"/>
  <c r="R138" i="5" s="1"/>
  <c r="R137" i="4"/>
  <c r="C131" i="4"/>
  <c r="E131" i="4" s="1"/>
  <c r="Q131" i="4" s="1"/>
  <c r="S131" i="4"/>
  <c r="P131" i="4"/>
  <c r="K137" i="4"/>
  <c r="A138" i="4"/>
  <c r="G138" i="4"/>
  <c r="K48" i="5"/>
  <c r="P48" i="5" s="1"/>
  <c r="D132" i="4"/>
  <c r="B132" i="4"/>
  <c r="H139" i="5" l="1"/>
  <c r="C132" i="4"/>
  <c r="S132" i="4"/>
  <c r="P132" i="4"/>
  <c r="R138" i="4"/>
  <c r="K138" i="4"/>
  <c r="A139" i="4"/>
  <c r="G139" i="4"/>
  <c r="I49" i="5"/>
  <c r="S49" i="5" s="1"/>
  <c r="E132" i="4"/>
  <c r="Q132" i="4" s="1"/>
  <c r="D133" i="4"/>
  <c r="B133" i="4"/>
  <c r="H140" i="5" l="1"/>
  <c r="R139" i="5"/>
  <c r="R140" i="5" s="1"/>
  <c r="C133" i="4"/>
  <c r="E133" i="4" s="1"/>
  <c r="Q133" i="4" s="1"/>
  <c r="S133" i="4"/>
  <c r="P133" i="4"/>
  <c r="R139" i="4"/>
  <c r="K139" i="4"/>
  <c r="A140" i="4"/>
  <c r="G140" i="4"/>
  <c r="L49" i="5"/>
  <c r="Q49" i="5" s="1"/>
  <c r="J49" i="5"/>
  <c r="D134" i="4"/>
  <c r="B134" i="4"/>
  <c r="H141" i="5" l="1"/>
  <c r="R140" i="4"/>
  <c r="C134" i="4"/>
  <c r="E134" i="4" s="1"/>
  <c r="Q134" i="4" s="1"/>
  <c r="S134" i="4"/>
  <c r="P134" i="4"/>
  <c r="K140" i="4"/>
  <c r="A141" i="4"/>
  <c r="G141" i="4"/>
  <c r="K49" i="5"/>
  <c r="P49" i="5" s="1"/>
  <c r="D135" i="4"/>
  <c r="B135" i="4"/>
  <c r="H142" i="5" l="1"/>
  <c r="R141" i="5"/>
  <c r="R142" i="5" s="1"/>
  <c r="C135" i="4"/>
  <c r="E135" i="4" s="1"/>
  <c r="Q135" i="4" s="1"/>
  <c r="S135" i="4"/>
  <c r="P135" i="4"/>
  <c r="R141" i="4"/>
  <c r="K141" i="4"/>
  <c r="A142" i="4"/>
  <c r="G142" i="4"/>
  <c r="I50" i="5"/>
  <c r="S50" i="5" s="1"/>
  <c r="D136" i="4"/>
  <c r="B136" i="4"/>
  <c r="H143" i="5" l="1"/>
  <c r="C136" i="4"/>
  <c r="E136" i="4" s="1"/>
  <c r="Q136" i="4" s="1"/>
  <c r="S136" i="4"/>
  <c r="P136" i="4"/>
  <c r="R142" i="4"/>
  <c r="K142" i="4"/>
  <c r="A143" i="4"/>
  <c r="G143" i="4"/>
  <c r="J50" i="5"/>
  <c r="L50" i="5"/>
  <c r="Q50" i="5" s="1"/>
  <c r="D137" i="4"/>
  <c r="B137" i="4"/>
  <c r="H144" i="5" l="1"/>
  <c r="R143" i="5"/>
  <c r="R143" i="4"/>
  <c r="C137" i="4"/>
  <c r="E137" i="4" s="1"/>
  <c r="Q137" i="4" s="1"/>
  <c r="S137" i="4"/>
  <c r="P137" i="4"/>
  <c r="K143" i="4"/>
  <c r="A144" i="4"/>
  <c r="G144" i="4"/>
  <c r="K50" i="5"/>
  <c r="P50" i="5" s="1"/>
  <c r="D138" i="4"/>
  <c r="B138" i="4"/>
  <c r="R144" i="5" l="1"/>
  <c r="H145" i="5"/>
  <c r="C138" i="4"/>
  <c r="E138" i="4" s="1"/>
  <c r="Q138" i="4" s="1"/>
  <c r="S138" i="4"/>
  <c r="P138" i="4"/>
  <c r="R144" i="4"/>
  <c r="K144" i="4"/>
  <c r="A145" i="4"/>
  <c r="G145" i="4"/>
  <c r="I51" i="5"/>
  <c r="S51" i="5" s="1"/>
  <c r="D139" i="4"/>
  <c r="B139" i="4"/>
  <c r="H146" i="5" l="1"/>
  <c r="R145" i="5"/>
  <c r="R146" i="5" s="1"/>
  <c r="C139" i="4"/>
  <c r="S139" i="4"/>
  <c r="P139" i="4"/>
  <c r="R145" i="4"/>
  <c r="K145" i="4"/>
  <c r="A146" i="4"/>
  <c r="G146" i="4"/>
  <c r="J51" i="5"/>
  <c r="L51" i="5"/>
  <c r="Q51" i="5" s="1"/>
  <c r="E139" i="4"/>
  <c r="Q139" i="4" s="1"/>
  <c r="D140" i="4"/>
  <c r="B140" i="4"/>
  <c r="H147" i="5" l="1"/>
  <c r="R146" i="4"/>
  <c r="C140" i="4"/>
  <c r="E140" i="4" s="1"/>
  <c r="Q140" i="4" s="1"/>
  <c r="S140" i="4"/>
  <c r="P140" i="4"/>
  <c r="K146" i="4"/>
  <c r="A147" i="4"/>
  <c r="G147" i="4"/>
  <c r="K51" i="5"/>
  <c r="P51" i="5" s="1"/>
  <c r="D141" i="4"/>
  <c r="B141" i="4"/>
  <c r="H148" i="5" l="1"/>
  <c r="R147" i="5"/>
  <c r="R148" i="5" s="1"/>
  <c r="C141" i="4"/>
  <c r="E141" i="4" s="1"/>
  <c r="Q141" i="4" s="1"/>
  <c r="S141" i="4"/>
  <c r="P141" i="4"/>
  <c r="R147" i="4"/>
  <c r="K147" i="4"/>
  <c r="A148" i="4"/>
  <c r="G148" i="4"/>
  <c r="I52" i="5"/>
  <c r="S52" i="5" s="1"/>
  <c r="D142" i="4"/>
  <c r="B142" i="4"/>
  <c r="H149" i="5" l="1"/>
  <c r="C142" i="4"/>
  <c r="S142" i="4"/>
  <c r="P142" i="4"/>
  <c r="R148" i="4"/>
  <c r="K148" i="4"/>
  <c r="A149" i="4"/>
  <c r="G149" i="4"/>
  <c r="L52" i="5"/>
  <c r="Q52" i="5" s="1"/>
  <c r="J52" i="5"/>
  <c r="E142" i="4"/>
  <c r="Q142" i="4" s="1"/>
  <c r="D143" i="4"/>
  <c r="B143" i="4"/>
  <c r="H150" i="5" l="1"/>
  <c r="R149" i="5"/>
  <c r="R149" i="4"/>
  <c r="C143" i="4"/>
  <c r="E143" i="4" s="1"/>
  <c r="Q143" i="4" s="1"/>
  <c r="S143" i="4"/>
  <c r="P143" i="4"/>
  <c r="K149" i="4"/>
  <c r="A150" i="4"/>
  <c r="G150" i="4"/>
  <c r="K52" i="5"/>
  <c r="P52" i="5" s="1"/>
  <c r="D144" i="4"/>
  <c r="B144" i="4"/>
  <c r="R150" i="5" l="1"/>
  <c r="H151" i="5"/>
  <c r="C144" i="4"/>
  <c r="E144" i="4" s="1"/>
  <c r="Q144" i="4" s="1"/>
  <c r="S144" i="4"/>
  <c r="P144" i="4"/>
  <c r="R150" i="4"/>
  <c r="K150" i="4"/>
  <c r="A151" i="4"/>
  <c r="G151" i="4"/>
  <c r="I53" i="5"/>
  <c r="S53" i="5" s="1"/>
  <c r="D145" i="4"/>
  <c r="B145" i="4"/>
  <c r="H152" i="5" l="1"/>
  <c r="R151" i="5"/>
  <c r="R152" i="5" s="1"/>
  <c r="C145" i="4"/>
  <c r="S145" i="4"/>
  <c r="P145" i="4"/>
  <c r="R151" i="4"/>
  <c r="K151" i="4"/>
  <c r="A152" i="4"/>
  <c r="G152" i="4"/>
  <c r="L53" i="5"/>
  <c r="Q53" i="5" s="1"/>
  <c r="J53" i="5"/>
  <c r="E145" i="4"/>
  <c r="Q145" i="4" s="1"/>
  <c r="D146" i="4"/>
  <c r="B146" i="4"/>
  <c r="H153" i="5" l="1"/>
  <c r="R152" i="4"/>
  <c r="C146" i="4"/>
  <c r="E146" i="4" s="1"/>
  <c r="Q146" i="4" s="1"/>
  <c r="S146" i="4"/>
  <c r="P146" i="4"/>
  <c r="K152" i="4"/>
  <c r="A153" i="4"/>
  <c r="G153" i="4"/>
  <c r="K53" i="5"/>
  <c r="P53" i="5" s="1"/>
  <c r="D147" i="4"/>
  <c r="B147" i="4"/>
  <c r="H154" i="5" l="1"/>
  <c r="R153" i="5"/>
  <c r="R154" i="5" s="1"/>
  <c r="C147" i="4"/>
  <c r="S147" i="4"/>
  <c r="P147" i="4"/>
  <c r="R153" i="4"/>
  <c r="K153" i="4"/>
  <c r="A154" i="4"/>
  <c r="G154" i="4"/>
  <c r="I54" i="5"/>
  <c r="S54" i="5" s="1"/>
  <c r="E147" i="4"/>
  <c r="Q147" i="4" s="1"/>
  <c r="D148" i="4"/>
  <c r="B148" i="4"/>
  <c r="H155" i="5" l="1"/>
  <c r="C148" i="4"/>
  <c r="E148" i="4" s="1"/>
  <c r="Q148" i="4" s="1"/>
  <c r="S148" i="4"/>
  <c r="P148" i="4"/>
  <c r="R154" i="4"/>
  <c r="K154" i="4"/>
  <c r="A155" i="4"/>
  <c r="G155" i="4"/>
  <c r="J54" i="5"/>
  <c r="L54" i="5"/>
  <c r="Q54" i="5" s="1"/>
  <c r="D149" i="4"/>
  <c r="B149" i="4"/>
  <c r="H156" i="5" l="1"/>
  <c r="R155" i="5"/>
  <c r="R155" i="4"/>
  <c r="C149" i="4"/>
  <c r="E149" i="4" s="1"/>
  <c r="Q149" i="4" s="1"/>
  <c r="S149" i="4"/>
  <c r="P149" i="4"/>
  <c r="K155" i="4"/>
  <c r="A156" i="4"/>
  <c r="G156" i="4"/>
  <c r="K54" i="5"/>
  <c r="P54" i="5" s="1"/>
  <c r="D150" i="4"/>
  <c r="B150" i="4"/>
  <c r="R156" i="5" l="1"/>
  <c r="H157" i="5"/>
  <c r="C150" i="4"/>
  <c r="E150" i="4" s="1"/>
  <c r="Q150" i="4" s="1"/>
  <c r="S150" i="4"/>
  <c r="P150" i="4"/>
  <c r="R156" i="4"/>
  <c r="K156" i="4"/>
  <c r="A157" i="4"/>
  <c r="G157" i="4"/>
  <c r="I55" i="5"/>
  <c r="S55" i="5" s="1"/>
  <c r="D151" i="4"/>
  <c r="B151" i="4"/>
  <c r="H158" i="5" l="1"/>
  <c r="R157" i="5"/>
  <c r="R158" i="5" s="1"/>
  <c r="R157" i="4"/>
  <c r="C151" i="4"/>
  <c r="E151" i="4" s="1"/>
  <c r="Q151" i="4" s="1"/>
  <c r="S151" i="4"/>
  <c r="P151" i="4"/>
  <c r="K157" i="4"/>
  <c r="A158" i="4"/>
  <c r="G158" i="4"/>
  <c r="J55" i="5"/>
  <c r="L55" i="5"/>
  <c r="Q55" i="5" s="1"/>
  <c r="D152" i="4"/>
  <c r="B152" i="4"/>
  <c r="H159" i="5" l="1"/>
  <c r="C152" i="4"/>
  <c r="S152" i="4"/>
  <c r="P152" i="4"/>
  <c r="R158" i="4"/>
  <c r="K158" i="4"/>
  <c r="A159" i="4"/>
  <c r="G159" i="4"/>
  <c r="K55" i="5"/>
  <c r="P55" i="5" s="1"/>
  <c r="E152" i="4"/>
  <c r="Q152" i="4" s="1"/>
  <c r="D153" i="4"/>
  <c r="B153" i="4"/>
  <c r="H160" i="5" l="1"/>
  <c r="R159" i="5"/>
  <c r="R160" i="5" s="1"/>
  <c r="R159" i="4"/>
  <c r="C153" i="4"/>
  <c r="E153" i="4" s="1"/>
  <c r="Q153" i="4" s="1"/>
  <c r="S153" i="4"/>
  <c r="P153" i="4"/>
  <c r="K159" i="4"/>
  <c r="A160" i="4"/>
  <c r="G160" i="4"/>
  <c r="I56" i="5"/>
  <c r="S56" i="5" s="1"/>
  <c r="D154" i="4"/>
  <c r="B154" i="4"/>
  <c r="H161" i="5" l="1"/>
  <c r="C154" i="4"/>
  <c r="S154" i="4"/>
  <c r="P154" i="4"/>
  <c r="R160" i="4"/>
  <c r="K160" i="4"/>
  <c r="A161" i="4"/>
  <c r="G161" i="4"/>
  <c r="L56" i="5"/>
  <c r="Q56" i="5" s="1"/>
  <c r="J56" i="5"/>
  <c r="E154" i="4"/>
  <c r="Q154" i="4" s="1"/>
  <c r="D155" i="4"/>
  <c r="B155" i="4"/>
  <c r="H162" i="5" l="1"/>
  <c r="R161" i="5"/>
  <c r="R162" i="5" s="1"/>
  <c r="C155" i="4"/>
  <c r="S155" i="4"/>
  <c r="P155" i="4"/>
  <c r="R161" i="4"/>
  <c r="K161" i="4"/>
  <c r="A162" i="4"/>
  <c r="G162" i="4"/>
  <c r="K56" i="5"/>
  <c r="P56" i="5" s="1"/>
  <c r="E155" i="4"/>
  <c r="Q155" i="4" s="1"/>
  <c r="D156" i="4"/>
  <c r="B156" i="4"/>
  <c r="H163" i="5" l="1"/>
  <c r="R162" i="4"/>
  <c r="C156" i="4"/>
  <c r="E156" i="4" s="1"/>
  <c r="Q156" i="4" s="1"/>
  <c r="S156" i="4"/>
  <c r="P156" i="4"/>
  <c r="K162" i="4"/>
  <c r="A163" i="4"/>
  <c r="G163" i="4"/>
  <c r="I57" i="5"/>
  <c r="S57" i="5" s="1"/>
  <c r="D157" i="4"/>
  <c r="B157" i="4"/>
  <c r="H164" i="5" l="1"/>
  <c r="R163" i="5"/>
  <c r="R164" i="5" s="1"/>
  <c r="C157" i="4"/>
  <c r="E157" i="4" s="1"/>
  <c r="Q157" i="4" s="1"/>
  <c r="S157" i="4"/>
  <c r="P157" i="4"/>
  <c r="R163" i="4"/>
  <c r="K163" i="4"/>
  <c r="A164" i="4"/>
  <c r="G164" i="4"/>
  <c r="J57" i="5"/>
  <c r="L57" i="5"/>
  <c r="Q57" i="5" s="1"/>
  <c r="D158" i="4"/>
  <c r="B158" i="4"/>
  <c r="H165" i="5" l="1"/>
  <c r="C158" i="4"/>
  <c r="E158" i="4" s="1"/>
  <c r="Q158" i="4" s="1"/>
  <c r="S158" i="4"/>
  <c r="P158" i="4"/>
  <c r="R164" i="4"/>
  <c r="K164" i="4"/>
  <c r="A165" i="4"/>
  <c r="G165" i="4"/>
  <c r="K57" i="5"/>
  <c r="P57" i="5" s="1"/>
  <c r="D159" i="4"/>
  <c r="B159" i="4"/>
  <c r="H166" i="5" l="1"/>
  <c r="R165" i="5"/>
  <c r="R166" i="5" s="1"/>
  <c r="R165" i="4"/>
  <c r="C159" i="4"/>
  <c r="E159" i="4" s="1"/>
  <c r="Q159" i="4" s="1"/>
  <c r="S159" i="4"/>
  <c r="P159" i="4"/>
  <c r="K165" i="4"/>
  <c r="A166" i="4"/>
  <c r="G166" i="4"/>
  <c r="I58" i="5"/>
  <c r="S58" i="5" s="1"/>
  <c r="D160" i="4"/>
  <c r="B160" i="4"/>
  <c r="H167" i="5" l="1"/>
  <c r="C160" i="4"/>
  <c r="E160" i="4" s="1"/>
  <c r="Q160" i="4" s="1"/>
  <c r="S160" i="4"/>
  <c r="P160" i="4"/>
  <c r="R166" i="4"/>
  <c r="K166" i="4"/>
  <c r="A167" i="4"/>
  <c r="G167" i="4"/>
  <c r="J58" i="5"/>
  <c r="L58" i="5"/>
  <c r="Q58" i="5" s="1"/>
  <c r="D161" i="4"/>
  <c r="B161" i="4"/>
  <c r="H168" i="5" l="1"/>
  <c r="R167" i="5"/>
  <c r="R168" i="5" s="1"/>
  <c r="C161" i="4"/>
  <c r="E161" i="4" s="1"/>
  <c r="Q161" i="4" s="1"/>
  <c r="S161" i="4"/>
  <c r="P161" i="4"/>
  <c r="R167" i="4"/>
  <c r="K167" i="4"/>
  <c r="A168" i="4"/>
  <c r="G168" i="4"/>
  <c r="K58" i="5"/>
  <c r="P58" i="5" s="1"/>
  <c r="D162" i="4"/>
  <c r="B162" i="4"/>
  <c r="H169" i="5" l="1"/>
  <c r="R168" i="4"/>
  <c r="C162" i="4"/>
  <c r="S162" i="4"/>
  <c r="P162" i="4"/>
  <c r="K168" i="4"/>
  <c r="E162" i="4"/>
  <c r="Q162" i="4" s="1"/>
  <c r="A169" i="4"/>
  <c r="G169" i="4"/>
  <c r="I59" i="5"/>
  <c r="S59" i="5" s="1"/>
  <c r="D163" i="4"/>
  <c r="B163" i="4"/>
  <c r="H170" i="5" l="1"/>
  <c r="R169" i="5"/>
  <c r="C163" i="4"/>
  <c r="E163" i="4" s="1"/>
  <c r="Q163" i="4" s="1"/>
  <c r="S163" i="4"/>
  <c r="P163" i="4"/>
  <c r="R169" i="4"/>
  <c r="K169" i="4"/>
  <c r="A170" i="4"/>
  <c r="G170" i="4"/>
  <c r="L59" i="5"/>
  <c r="Q59" i="5" s="1"/>
  <c r="J59" i="5"/>
  <c r="D164" i="4"/>
  <c r="B164" i="4"/>
  <c r="R170" i="5" l="1"/>
  <c r="H171" i="5"/>
  <c r="R170" i="4"/>
  <c r="P164" i="4"/>
  <c r="C164" i="4"/>
  <c r="E164" i="4" s="1"/>
  <c r="Q164" i="4" s="1"/>
  <c r="S164" i="4"/>
  <c r="K170" i="4"/>
  <c r="A171" i="4"/>
  <c r="G171" i="4"/>
  <c r="K59" i="5"/>
  <c r="P59" i="5" s="1"/>
  <c r="D165" i="4"/>
  <c r="B165" i="4"/>
  <c r="H172" i="5" l="1"/>
  <c r="R171" i="5"/>
  <c r="R172" i="5" s="1"/>
  <c r="C165" i="4"/>
  <c r="E165" i="4" s="1"/>
  <c r="Q165" i="4" s="1"/>
  <c r="S165" i="4"/>
  <c r="P165" i="4"/>
  <c r="R171" i="4"/>
  <c r="K171" i="4"/>
  <c r="A172" i="4"/>
  <c r="G172" i="4"/>
  <c r="I60" i="5"/>
  <c r="S60" i="5" s="1"/>
  <c r="D166" i="4"/>
  <c r="B166" i="4"/>
  <c r="H173" i="5" l="1"/>
  <c r="R172" i="4"/>
  <c r="C166" i="4"/>
  <c r="E166" i="4" s="1"/>
  <c r="Q166" i="4" s="1"/>
  <c r="S166" i="4"/>
  <c r="P166" i="4"/>
  <c r="K172" i="4"/>
  <c r="A173" i="4"/>
  <c r="G173" i="4"/>
  <c r="L60" i="5"/>
  <c r="Q60" i="5" s="1"/>
  <c r="J60" i="5"/>
  <c r="D167" i="4"/>
  <c r="B167" i="4"/>
  <c r="H174" i="5" l="1"/>
  <c r="R173" i="5"/>
  <c r="R174" i="5" s="1"/>
  <c r="C167" i="4"/>
  <c r="E167" i="4" s="1"/>
  <c r="Q167" i="4" s="1"/>
  <c r="S167" i="4"/>
  <c r="P167" i="4"/>
  <c r="R173" i="4"/>
  <c r="K173" i="4"/>
  <c r="A174" i="4"/>
  <c r="G174" i="4"/>
  <c r="K60" i="5"/>
  <c r="P60" i="5" s="1"/>
  <c r="D168" i="4"/>
  <c r="B168" i="4"/>
  <c r="H175" i="5" l="1"/>
  <c r="R174" i="4"/>
  <c r="C168" i="4"/>
  <c r="E168" i="4" s="1"/>
  <c r="Q168" i="4" s="1"/>
  <c r="S168" i="4"/>
  <c r="P168" i="4"/>
  <c r="K174" i="4"/>
  <c r="A175" i="4"/>
  <c r="G175" i="4"/>
  <c r="I61" i="5"/>
  <c r="S61" i="5" s="1"/>
  <c r="D169" i="4"/>
  <c r="B169" i="4"/>
  <c r="H176" i="5" l="1"/>
  <c r="R175" i="5"/>
  <c r="R176" i="5" s="1"/>
  <c r="C169" i="4"/>
  <c r="E169" i="4" s="1"/>
  <c r="Q169" i="4" s="1"/>
  <c r="S169" i="4"/>
  <c r="P169" i="4"/>
  <c r="R175" i="4"/>
  <c r="K175" i="4"/>
  <c r="A176" i="4"/>
  <c r="G176" i="4"/>
  <c r="J61" i="5"/>
  <c r="L61" i="5"/>
  <c r="Q61" i="5" s="1"/>
  <c r="D170" i="4"/>
  <c r="B170" i="4"/>
  <c r="H177" i="5" l="1"/>
  <c r="C170" i="4"/>
  <c r="E170" i="4" s="1"/>
  <c r="Q170" i="4" s="1"/>
  <c r="S170" i="4"/>
  <c r="P170" i="4"/>
  <c r="R176" i="4"/>
  <c r="K176" i="4"/>
  <c r="A177" i="4"/>
  <c r="G177" i="4"/>
  <c r="K61" i="5"/>
  <c r="P61" i="5" s="1"/>
  <c r="D171" i="4"/>
  <c r="B171" i="4"/>
  <c r="H178" i="5" l="1"/>
  <c r="R177" i="5"/>
  <c r="R178" i="5" s="1"/>
  <c r="R177" i="4"/>
  <c r="C171" i="4"/>
  <c r="E171" i="4" s="1"/>
  <c r="Q171" i="4" s="1"/>
  <c r="S171" i="4"/>
  <c r="P171" i="4"/>
  <c r="K177" i="4"/>
  <c r="A178" i="4"/>
  <c r="G178" i="4"/>
  <c r="I62" i="5"/>
  <c r="S62" i="5" s="1"/>
  <c r="D172" i="4"/>
  <c r="B172" i="4"/>
  <c r="H179" i="5" l="1"/>
  <c r="C172" i="4"/>
  <c r="E172" i="4" s="1"/>
  <c r="Q172" i="4" s="1"/>
  <c r="S172" i="4"/>
  <c r="P172" i="4"/>
  <c r="R178" i="4"/>
  <c r="K178" i="4"/>
  <c r="A179" i="4"/>
  <c r="G179" i="4"/>
  <c r="J62" i="5"/>
  <c r="L62" i="5"/>
  <c r="Q62" i="5" s="1"/>
  <c r="D173" i="4"/>
  <c r="B173" i="4"/>
  <c r="H180" i="5" l="1"/>
  <c r="R179" i="5"/>
  <c r="R179" i="4"/>
  <c r="C173" i="4"/>
  <c r="E173" i="4" s="1"/>
  <c r="Q173" i="4" s="1"/>
  <c r="S173" i="4"/>
  <c r="P173" i="4"/>
  <c r="K179" i="4"/>
  <c r="A180" i="4"/>
  <c r="G180" i="4"/>
  <c r="K62" i="5"/>
  <c r="P62" i="5" s="1"/>
  <c r="D174" i="4"/>
  <c r="B174" i="4"/>
  <c r="R180" i="5" l="1"/>
  <c r="H181" i="5"/>
  <c r="C174" i="4"/>
  <c r="E174" i="4" s="1"/>
  <c r="Q174" i="4" s="1"/>
  <c r="S174" i="4"/>
  <c r="P174" i="4"/>
  <c r="R180" i="4"/>
  <c r="K180" i="4"/>
  <c r="A181" i="4"/>
  <c r="G181" i="4"/>
  <c r="I63" i="5"/>
  <c r="S63" i="5" s="1"/>
  <c r="D175" i="4"/>
  <c r="B175" i="4"/>
  <c r="H182" i="5" l="1"/>
  <c r="R181" i="5"/>
  <c r="R182" i="5" s="1"/>
  <c r="R181" i="4"/>
  <c r="C175" i="4"/>
  <c r="E175" i="4" s="1"/>
  <c r="Q175" i="4" s="1"/>
  <c r="S175" i="4"/>
  <c r="P175" i="4"/>
  <c r="K181" i="4"/>
  <c r="A182" i="4"/>
  <c r="G182" i="4"/>
  <c r="L63" i="5"/>
  <c r="Q63" i="5" s="1"/>
  <c r="J63" i="5"/>
  <c r="D176" i="4"/>
  <c r="B176" i="4"/>
  <c r="H183" i="5" l="1"/>
  <c r="C176" i="4"/>
  <c r="E176" i="4" s="1"/>
  <c r="Q176" i="4" s="1"/>
  <c r="S176" i="4"/>
  <c r="P176" i="4"/>
  <c r="R182" i="4"/>
  <c r="K182" i="4"/>
  <c r="A183" i="4"/>
  <c r="G183" i="4"/>
  <c r="K63" i="5"/>
  <c r="P63" i="5" s="1"/>
  <c r="D177" i="4"/>
  <c r="B177" i="4"/>
  <c r="H184" i="5" l="1"/>
  <c r="R183" i="5"/>
  <c r="R184" i="5" s="1"/>
  <c r="R183" i="4"/>
  <c r="C177" i="4"/>
  <c r="E177" i="4" s="1"/>
  <c r="Q177" i="4" s="1"/>
  <c r="S177" i="4"/>
  <c r="P177" i="4"/>
  <c r="K183" i="4"/>
  <c r="A184" i="4"/>
  <c r="G184" i="4"/>
  <c r="I64" i="5"/>
  <c r="S64" i="5" s="1"/>
  <c r="D178" i="4"/>
  <c r="B178" i="4"/>
  <c r="H185" i="5" l="1"/>
  <c r="C178" i="4"/>
  <c r="E178" i="4" s="1"/>
  <c r="Q178" i="4" s="1"/>
  <c r="S178" i="4"/>
  <c r="P178" i="4"/>
  <c r="R184" i="4"/>
  <c r="K184" i="4"/>
  <c r="A185" i="4"/>
  <c r="G185" i="4"/>
  <c r="L64" i="5"/>
  <c r="Q64" i="5" s="1"/>
  <c r="J64" i="5"/>
  <c r="D179" i="4"/>
  <c r="B179" i="4"/>
  <c r="H186" i="5" l="1"/>
  <c r="R185" i="5"/>
  <c r="R186" i="5" s="1"/>
  <c r="C179" i="4"/>
  <c r="E179" i="4" s="1"/>
  <c r="Q179" i="4" s="1"/>
  <c r="S179" i="4"/>
  <c r="P179" i="4"/>
  <c r="R185" i="4"/>
  <c r="K185" i="4"/>
  <c r="A186" i="4"/>
  <c r="G186" i="4"/>
  <c r="K64" i="5"/>
  <c r="P64" i="5" s="1"/>
  <c r="D180" i="4"/>
  <c r="B180" i="4"/>
  <c r="H187" i="5" l="1"/>
  <c r="R186" i="4"/>
  <c r="C180" i="4"/>
  <c r="E180" i="4" s="1"/>
  <c r="Q180" i="4" s="1"/>
  <c r="S180" i="4"/>
  <c r="P180" i="4"/>
  <c r="K186" i="4"/>
  <c r="A187" i="4"/>
  <c r="G187" i="4"/>
  <c r="I65" i="5"/>
  <c r="S65" i="5" s="1"/>
  <c r="D181" i="4"/>
  <c r="B181" i="4"/>
  <c r="H188" i="5" l="1"/>
  <c r="R187" i="5"/>
  <c r="R188" i="5" s="1"/>
  <c r="C181" i="4"/>
  <c r="E181" i="4" s="1"/>
  <c r="Q181" i="4" s="1"/>
  <c r="S181" i="4"/>
  <c r="P181" i="4"/>
  <c r="R187" i="4"/>
  <c r="K187" i="4"/>
  <c r="A188" i="4"/>
  <c r="G188" i="4"/>
  <c r="L65" i="5"/>
  <c r="Q65" i="5" s="1"/>
  <c r="J65" i="5"/>
  <c r="D182" i="4"/>
  <c r="B182" i="4"/>
  <c r="H189" i="5" l="1"/>
  <c r="C182" i="4"/>
  <c r="S182" i="4"/>
  <c r="P182" i="4"/>
  <c r="R188" i="4"/>
  <c r="K188" i="4"/>
  <c r="A189" i="4"/>
  <c r="G189" i="4"/>
  <c r="K65" i="5"/>
  <c r="P65" i="5" s="1"/>
  <c r="E182" i="4"/>
  <c r="Q182" i="4" s="1"/>
  <c r="D183" i="4"/>
  <c r="B183" i="4"/>
  <c r="H190" i="5" l="1"/>
  <c r="R189" i="5"/>
  <c r="R190" i="5" s="1"/>
  <c r="R189" i="4"/>
  <c r="C183" i="4"/>
  <c r="E183" i="4" s="1"/>
  <c r="Q183" i="4" s="1"/>
  <c r="S183" i="4"/>
  <c r="P183" i="4"/>
  <c r="K189" i="4"/>
  <c r="A190" i="4"/>
  <c r="G190" i="4"/>
  <c r="I66" i="5"/>
  <c r="S66" i="5" s="1"/>
  <c r="D184" i="4"/>
  <c r="B184" i="4"/>
  <c r="H191" i="5" l="1"/>
  <c r="C184" i="4"/>
  <c r="S184" i="4"/>
  <c r="P184" i="4"/>
  <c r="R190" i="4"/>
  <c r="K190" i="4"/>
  <c r="A191" i="4"/>
  <c r="G191" i="4"/>
  <c r="J66" i="5"/>
  <c r="L66" i="5"/>
  <c r="Q66" i="5" s="1"/>
  <c r="E184" i="4"/>
  <c r="Q184" i="4" s="1"/>
  <c r="D185" i="4"/>
  <c r="B185" i="4"/>
  <c r="H192" i="5" l="1"/>
  <c r="R191" i="5"/>
  <c r="R192" i="5" s="1"/>
  <c r="R191" i="4"/>
  <c r="C185" i="4"/>
  <c r="E185" i="4" s="1"/>
  <c r="Q185" i="4" s="1"/>
  <c r="S185" i="4"/>
  <c r="P185" i="4"/>
  <c r="K191" i="4"/>
  <c r="A192" i="4"/>
  <c r="G192" i="4"/>
  <c r="K66" i="5"/>
  <c r="P66" i="5" s="1"/>
  <c r="D186" i="4"/>
  <c r="B186" i="4"/>
  <c r="H193" i="5" l="1"/>
  <c r="C186" i="4"/>
  <c r="E186" i="4" s="1"/>
  <c r="Q186" i="4" s="1"/>
  <c r="S186" i="4"/>
  <c r="P186" i="4"/>
  <c r="R192" i="4"/>
  <c r="K192" i="4"/>
  <c r="A193" i="4"/>
  <c r="G193" i="4"/>
  <c r="I67" i="5"/>
  <c r="S67" i="5" s="1"/>
  <c r="D187" i="4"/>
  <c r="B187" i="4"/>
  <c r="H194" i="5" l="1"/>
  <c r="R193" i="5"/>
  <c r="R194" i="5" s="1"/>
  <c r="R193" i="4"/>
  <c r="C187" i="4"/>
  <c r="E187" i="4" s="1"/>
  <c r="Q187" i="4" s="1"/>
  <c r="S187" i="4"/>
  <c r="P187" i="4"/>
  <c r="K193" i="4"/>
  <c r="A194" i="4"/>
  <c r="G194" i="4"/>
  <c r="J67" i="5"/>
  <c r="L67" i="5"/>
  <c r="Q67" i="5" s="1"/>
  <c r="D188" i="4"/>
  <c r="B188" i="4"/>
  <c r="H195" i="5" l="1"/>
  <c r="C188" i="4"/>
  <c r="E188" i="4" s="1"/>
  <c r="Q188" i="4" s="1"/>
  <c r="S188" i="4"/>
  <c r="P188" i="4"/>
  <c r="R194" i="4"/>
  <c r="K194" i="4"/>
  <c r="A195" i="4"/>
  <c r="G195" i="4"/>
  <c r="K67" i="5"/>
  <c r="P67" i="5" s="1"/>
  <c r="D189" i="4"/>
  <c r="B189" i="4"/>
  <c r="H196" i="5" l="1"/>
  <c r="R195" i="5"/>
  <c r="R196" i="5" s="1"/>
  <c r="R195" i="4"/>
  <c r="C189" i="4"/>
  <c r="E189" i="4" s="1"/>
  <c r="Q189" i="4" s="1"/>
  <c r="S189" i="4"/>
  <c r="P189" i="4"/>
  <c r="K195" i="4"/>
  <c r="A196" i="4"/>
  <c r="G196" i="4"/>
  <c r="I68" i="5"/>
  <c r="S68" i="5" s="1"/>
  <c r="D190" i="4"/>
  <c r="B190" i="4"/>
  <c r="H197" i="5" l="1"/>
  <c r="C190" i="4"/>
  <c r="E190" i="4" s="1"/>
  <c r="Q190" i="4" s="1"/>
  <c r="S190" i="4"/>
  <c r="P190" i="4"/>
  <c r="R196" i="4"/>
  <c r="K196" i="4"/>
  <c r="A197" i="4"/>
  <c r="G197" i="4"/>
  <c r="L68" i="5"/>
  <c r="Q68" i="5" s="1"/>
  <c r="J68" i="5"/>
  <c r="D191" i="4"/>
  <c r="B191" i="4"/>
  <c r="H198" i="5" l="1"/>
  <c r="R197" i="5"/>
  <c r="R198" i="5" s="1"/>
  <c r="R197" i="4"/>
  <c r="C191" i="4"/>
  <c r="E191" i="4" s="1"/>
  <c r="Q191" i="4" s="1"/>
  <c r="S191" i="4"/>
  <c r="P191" i="4"/>
  <c r="K197" i="4"/>
  <c r="A198" i="4"/>
  <c r="G198" i="4"/>
  <c r="K68" i="5"/>
  <c r="P68" i="5" s="1"/>
  <c r="D192" i="4"/>
  <c r="B192" i="4"/>
  <c r="H199" i="5" l="1"/>
  <c r="C192" i="4"/>
  <c r="E192" i="4" s="1"/>
  <c r="Q192" i="4" s="1"/>
  <c r="S192" i="4"/>
  <c r="P192" i="4"/>
  <c r="R198" i="4"/>
  <c r="K198" i="4"/>
  <c r="A199" i="4"/>
  <c r="G199" i="4"/>
  <c r="I69" i="5"/>
  <c r="S69" i="5" s="1"/>
  <c r="D193" i="4"/>
  <c r="B193" i="4"/>
  <c r="H200" i="5" l="1"/>
  <c r="R199" i="5"/>
  <c r="R200" i="5" s="1"/>
  <c r="R199" i="4"/>
  <c r="C193" i="4"/>
  <c r="E193" i="4" s="1"/>
  <c r="Q193" i="4" s="1"/>
  <c r="S193" i="4"/>
  <c r="P193" i="4"/>
  <c r="K199" i="4"/>
  <c r="A200" i="4"/>
  <c r="G200" i="4"/>
  <c r="J69" i="5"/>
  <c r="L69" i="5"/>
  <c r="Q69" i="5" s="1"/>
  <c r="D194" i="4"/>
  <c r="B194" i="4"/>
  <c r="H201" i="5" l="1"/>
  <c r="C194" i="4"/>
  <c r="S194" i="4"/>
  <c r="P194" i="4"/>
  <c r="R200" i="4"/>
  <c r="K200" i="4"/>
  <c r="A201" i="4"/>
  <c r="G201" i="4"/>
  <c r="K69" i="5"/>
  <c r="P69" i="5" s="1"/>
  <c r="E194" i="4"/>
  <c r="Q194" i="4" s="1"/>
  <c r="D195" i="4"/>
  <c r="B195" i="4"/>
  <c r="H202" i="5" l="1"/>
  <c r="R201" i="5"/>
  <c r="R202" i="5" s="1"/>
  <c r="R201" i="4"/>
  <c r="C195" i="4"/>
  <c r="E195" i="4" s="1"/>
  <c r="Q195" i="4" s="1"/>
  <c r="S195" i="4"/>
  <c r="P195" i="4"/>
  <c r="K201" i="4"/>
  <c r="A202" i="4"/>
  <c r="G202" i="4"/>
  <c r="I70" i="5"/>
  <c r="S70" i="5" s="1"/>
  <c r="D196" i="4"/>
  <c r="B196" i="4"/>
  <c r="H203" i="5" l="1"/>
  <c r="C196" i="4"/>
  <c r="S196" i="4"/>
  <c r="P196" i="4"/>
  <c r="R202" i="4"/>
  <c r="K202" i="4"/>
  <c r="A203" i="4"/>
  <c r="G203" i="4"/>
  <c r="L70" i="5"/>
  <c r="Q70" i="5" s="1"/>
  <c r="J70" i="5"/>
  <c r="E196" i="4"/>
  <c r="Q196" i="4" s="1"/>
  <c r="D197" i="4"/>
  <c r="B197" i="4"/>
  <c r="H204" i="5" l="1"/>
  <c r="R203" i="5"/>
  <c r="R204" i="5" s="1"/>
  <c r="C197" i="4"/>
  <c r="E197" i="4" s="1"/>
  <c r="Q197" i="4" s="1"/>
  <c r="S197" i="4"/>
  <c r="P197" i="4"/>
  <c r="R203" i="4"/>
  <c r="K203" i="4"/>
  <c r="A204" i="4"/>
  <c r="G204" i="4"/>
  <c r="K70" i="5"/>
  <c r="P70" i="5" s="1"/>
  <c r="D198" i="4"/>
  <c r="B198" i="4"/>
  <c r="H205" i="5" l="1"/>
  <c r="R204" i="4"/>
  <c r="C198" i="4"/>
  <c r="E198" i="4" s="1"/>
  <c r="Q198" i="4" s="1"/>
  <c r="S198" i="4"/>
  <c r="P198" i="4"/>
  <c r="K204" i="4"/>
  <c r="A205" i="4"/>
  <c r="G205" i="4"/>
  <c r="I71" i="5"/>
  <c r="S71" i="5" s="1"/>
  <c r="D199" i="4"/>
  <c r="B199" i="4"/>
  <c r="H206" i="5" l="1"/>
  <c r="R205" i="5"/>
  <c r="R206" i="5" s="1"/>
  <c r="C199" i="4"/>
  <c r="E199" i="4" s="1"/>
  <c r="Q199" i="4" s="1"/>
  <c r="S199" i="4"/>
  <c r="P199" i="4"/>
  <c r="R205" i="4"/>
  <c r="K205" i="4"/>
  <c r="A206" i="4"/>
  <c r="G206" i="4"/>
  <c r="L71" i="5"/>
  <c r="Q71" i="5" s="1"/>
  <c r="J71" i="5"/>
  <c r="D200" i="4"/>
  <c r="B200" i="4"/>
  <c r="H207" i="5" l="1"/>
  <c r="C200" i="4"/>
  <c r="E200" i="4" s="1"/>
  <c r="Q200" i="4" s="1"/>
  <c r="S200" i="4"/>
  <c r="P200" i="4"/>
  <c r="R206" i="4"/>
  <c r="K206" i="4"/>
  <c r="A207" i="4"/>
  <c r="G207" i="4"/>
  <c r="K71" i="5"/>
  <c r="P71" i="5" s="1"/>
  <c r="D201" i="4"/>
  <c r="B201" i="4"/>
  <c r="H208" i="5" l="1"/>
  <c r="R207" i="5"/>
  <c r="R208" i="5" s="1"/>
  <c r="R207" i="4"/>
  <c r="C201" i="4"/>
  <c r="E201" i="4" s="1"/>
  <c r="Q201" i="4" s="1"/>
  <c r="S201" i="4"/>
  <c r="P201" i="4"/>
  <c r="K207" i="4"/>
  <c r="A208" i="4"/>
  <c r="G208" i="4"/>
  <c r="I72" i="5"/>
  <c r="S72" i="5" s="1"/>
  <c r="D202" i="4"/>
  <c r="B202" i="4"/>
  <c r="H209" i="5" l="1"/>
  <c r="C202" i="4"/>
  <c r="E202" i="4" s="1"/>
  <c r="Q202" i="4" s="1"/>
  <c r="S202" i="4"/>
  <c r="P202" i="4"/>
  <c r="R208" i="4"/>
  <c r="K208" i="4"/>
  <c r="A209" i="4"/>
  <c r="G209" i="4"/>
  <c r="L72" i="5"/>
  <c r="Q72" i="5" s="1"/>
  <c r="J72" i="5"/>
  <c r="D203" i="4"/>
  <c r="B203" i="4"/>
  <c r="H210" i="5" l="1"/>
  <c r="R209" i="5"/>
  <c r="C203" i="4"/>
  <c r="S203" i="4"/>
  <c r="P203" i="4"/>
  <c r="R209" i="4"/>
  <c r="K209" i="4"/>
  <c r="A210" i="4"/>
  <c r="G210" i="4"/>
  <c r="K72" i="5"/>
  <c r="P72" i="5" s="1"/>
  <c r="E203" i="4"/>
  <c r="Q203" i="4" s="1"/>
  <c r="D204" i="4"/>
  <c r="B204" i="4"/>
  <c r="R210" i="5" l="1"/>
  <c r="H211" i="5"/>
  <c r="R210" i="4"/>
  <c r="C204" i="4"/>
  <c r="S204" i="4"/>
  <c r="P204" i="4"/>
  <c r="K210" i="4"/>
  <c r="E204" i="4"/>
  <c r="Q204" i="4" s="1"/>
  <c r="A211" i="4"/>
  <c r="G211" i="4"/>
  <c r="I73" i="5"/>
  <c r="S73" i="5" s="1"/>
  <c r="D205" i="4"/>
  <c r="B205" i="4"/>
  <c r="H212" i="5" l="1"/>
  <c r="R211" i="5"/>
  <c r="R212" i="5" s="1"/>
  <c r="C205" i="4"/>
  <c r="E205" i="4" s="1"/>
  <c r="Q205" i="4" s="1"/>
  <c r="S205" i="4"/>
  <c r="P205" i="4"/>
  <c r="R211" i="4"/>
  <c r="K211" i="4"/>
  <c r="A212" i="4"/>
  <c r="G212" i="4"/>
  <c r="J73" i="5"/>
  <c r="L73" i="5"/>
  <c r="Q73" i="5" s="1"/>
  <c r="D206" i="4"/>
  <c r="B206" i="4"/>
  <c r="H213" i="5" l="1"/>
  <c r="C206" i="4"/>
  <c r="E206" i="4" s="1"/>
  <c r="Q206" i="4" s="1"/>
  <c r="S206" i="4"/>
  <c r="P206" i="4"/>
  <c r="R212" i="4"/>
  <c r="K212" i="4"/>
  <c r="A213" i="4"/>
  <c r="G213" i="4"/>
  <c r="K73" i="5"/>
  <c r="P73" i="5" s="1"/>
  <c r="D207" i="4"/>
  <c r="B207" i="4"/>
  <c r="H214" i="5" l="1"/>
  <c r="R213" i="5"/>
  <c r="R213" i="4"/>
  <c r="C207" i="4"/>
  <c r="E207" i="4" s="1"/>
  <c r="Q207" i="4" s="1"/>
  <c r="S207" i="4"/>
  <c r="P207" i="4"/>
  <c r="K213" i="4"/>
  <c r="A214" i="4"/>
  <c r="G214" i="4"/>
  <c r="I74" i="5"/>
  <c r="S74" i="5" s="1"/>
  <c r="D208" i="4"/>
  <c r="B208" i="4"/>
  <c r="R214" i="5" l="1"/>
  <c r="H215" i="5"/>
  <c r="C208" i="4"/>
  <c r="E208" i="4" s="1"/>
  <c r="Q208" i="4" s="1"/>
  <c r="S208" i="4"/>
  <c r="P208" i="4"/>
  <c r="R214" i="4"/>
  <c r="K214" i="4"/>
  <c r="A215" i="4"/>
  <c r="G215" i="4"/>
  <c r="J74" i="5"/>
  <c r="L74" i="5"/>
  <c r="Q74" i="5" s="1"/>
  <c r="D209" i="4"/>
  <c r="B209" i="4"/>
  <c r="H216" i="5" l="1"/>
  <c r="R215" i="5"/>
  <c r="R216" i="5" s="1"/>
  <c r="R215" i="4"/>
  <c r="C209" i="4"/>
  <c r="E209" i="4" s="1"/>
  <c r="Q209" i="4" s="1"/>
  <c r="S209" i="4"/>
  <c r="P209" i="4"/>
  <c r="K215" i="4"/>
  <c r="A216" i="4"/>
  <c r="G216" i="4"/>
  <c r="K74" i="5"/>
  <c r="P74" i="5" s="1"/>
  <c r="D210" i="4"/>
  <c r="B210" i="4"/>
  <c r="H217" i="5" l="1"/>
  <c r="C210" i="4"/>
  <c r="E210" i="4" s="1"/>
  <c r="Q210" i="4" s="1"/>
  <c r="S210" i="4"/>
  <c r="P210" i="4"/>
  <c r="R216" i="4"/>
  <c r="K216" i="4"/>
  <c r="A217" i="4"/>
  <c r="G217" i="4"/>
  <c r="I75" i="5"/>
  <c r="S75" i="5" s="1"/>
  <c r="D211" i="4"/>
  <c r="B211" i="4"/>
  <c r="R217" i="4" l="1"/>
  <c r="H218" i="5"/>
  <c r="R217" i="5"/>
  <c r="R218" i="5" s="1"/>
  <c r="C211" i="4"/>
  <c r="E211" i="4" s="1"/>
  <c r="Q211" i="4" s="1"/>
  <c r="S211" i="4"/>
  <c r="P211" i="4"/>
  <c r="K217" i="4"/>
  <c r="A218" i="4"/>
  <c r="G218" i="4"/>
  <c r="J75" i="5"/>
  <c r="L75" i="5"/>
  <c r="Q75" i="5" s="1"/>
  <c r="D212" i="4"/>
  <c r="B212" i="4"/>
  <c r="H219" i="5" l="1"/>
  <c r="C212" i="4"/>
  <c r="S212" i="4"/>
  <c r="P212" i="4"/>
  <c r="R218" i="4"/>
  <c r="E212" i="4"/>
  <c r="Q212" i="4" s="1"/>
  <c r="K218" i="4"/>
  <c r="A219" i="4"/>
  <c r="G219" i="4"/>
  <c r="K75" i="5"/>
  <c r="P75" i="5" s="1"/>
  <c r="D213" i="4"/>
  <c r="B213" i="4"/>
  <c r="R219" i="4" l="1"/>
  <c r="H220" i="5"/>
  <c r="R219" i="5"/>
  <c r="R220" i="5" s="1"/>
  <c r="C213" i="4"/>
  <c r="E213" i="4" s="1"/>
  <c r="Q213" i="4" s="1"/>
  <c r="S213" i="4"/>
  <c r="P213" i="4"/>
  <c r="K219" i="4"/>
  <c r="A220" i="4"/>
  <c r="G220" i="4"/>
  <c r="I76" i="5"/>
  <c r="S76" i="5" s="1"/>
  <c r="D214" i="4"/>
  <c r="B214" i="4"/>
  <c r="H221" i="5" l="1"/>
  <c r="C214" i="4"/>
  <c r="E214" i="4" s="1"/>
  <c r="Q214" i="4" s="1"/>
  <c r="S214" i="4"/>
  <c r="P214" i="4"/>
  <c r="R220" i="4"/>
  <c r="K220" i="4"/>
  <c r="A221" i="4"/>
  <c r="G221" i="4"/>
  <c r="L76" i="5"/>
  <c r="Q76" i="5" s="1"/>
  <c r="J76" i="5"/>
  <c r="D215" i="4"/>
  <c r="B215" i="4"/>
  <c r="H222" i="5" l="1"/>
  <c r="R221" i="5"/>
  <c r="R222" i="5" s="1"/>
  <c r="C215" i="4"/>
  <c r="S215" i="4"/>
  <c r="P215" i="4"/>
  <c r="R221" i="4"/>
  <c r="K221" i="4"/>
  <c r="A222" i="4"/>
  <c r="G222" i="4"/>
  <c r="K76" i="5"/>
  <c r="P76" i="5" s="1"/>
  <c r="E215" i="4"/>
  <c r="Q215" i="4" s="1"/>
  <c r="D216" i="4"/>
  <c r="B216" i="4"/>
  <c r="H223" i="5" l="1"/>
  <c r="R222" i="4"/>
  <c r="C216" i="4"/>
  <c r="E216" i="4" s="1"/>
  <c r="Q216" i="4" s="1"/>
  <c r="S216" i="4"/>
  <c r="P216" i="4"/>
  <c r="K222" i="4"/>
  <c r="A223" i="4"/>
  <c r="G223" i="4"/>
  <c r="I77" i="5"/>
  <c r="S77" i="5" s="1"/>
  <c r="D217" i="4"/>
  <c r="B217" i="4"/>
  <c r="H224" i="5" l="1"/>
  <c r="R223" i="5"/>
  <c r="R224" i="5" s="1"/>
  <c r="C217" i="4"/>
  <c r="E217" i="4" s="1"/>
  <c r="Q217" i="4" s="1"/>
  <c r="S217" i="4"/>
  <c r="P217" i="4"/>
  <c r="R223" i="4"/>
  <c r="K223" i="4"/>
  <c r="A224" i="4"/>
  <c r="G224" i="4"/>
  <c r="J77" i="5"/>
  <c r="L77" i="5"/>
  <c r="Q77" i="5" s="1"/>
  <c r="D218" i="4"/>
  <c r="B218" i="4"/>
  <c r="H225" i="5" l="1"/>
  <c r="R224" i="4"/>
  <c r="C218" i="4"/>
  <c r="E218" i="4" s="1"/>
  <c r="Q218" i="4" s="1"/>
  <c r="S218" i="4"/>
  <c r="P218" i="4"/>
  <c r="K224" i="4"/>
  <c r="A225" i="4"/>
  <c r="G225" i="4"/>
  <c r="K77" i="5"/>
  <c r="P77" i="5" s="1"/>
  <c r="D219" i="4"/>
  <c r="B219" i="4"/>
  <c r="H226" i="5" l="1"/>
  <c r="R225" i="5"/>
  <c r="R226" i="5" s="1"/>
  <c r="C219" i="4"/>
  <c r="E219" i="4" s="1"/>
  <c r="Q219" i="4" s="1"/>
  <c r="S219" i="4"/>
  <c r="P219" i="4"/>
  <c r="R225" i="4"/>
  <c r="K225" i="4"/>
  <c r="A226" i="4"/>
  <c r="G226" i="4"/>
  <c r="I78" i="5"/>
  <c r="S78" i="5" s="1"/>
  <c r="D220" i="4"/>
  <c r="B220" i="4"/>
  <c r="H227" i="5" l="1"/>
  <c r="R226" i="4"/>
  <c r="C220" i="4"/>
  <c r="E220" i="4" s="1"/>
  <c r="Q220" i="4" s="1"/>
  <c r="S220" i="4"/>
  <c r="P220" i="4"/>
  <c r="K226" i="4"/>
  <c r="A227" i="4"/>
  <c r="G227" i="4"/>
  <c r="J78" i="5"/>
  <c r="L78" i="5"/>
  <c r="Q78" i="5" s="1"/>
  <c r="D221" i="4"/>
  <c r="B221" i="4"/>
  <c r="H228" i="5" l="1"/>
  <c r="R227" i="5"/>
  <c r="R228" i="5" s="1"/>
  <c r="P221" i="4"/>
  <c r="C221" i="4"/>
  <c r="E221" i="4" s="1"/>
  <c r="Q221" i="4" s="1"/>
  <c r="S221" i="4"/>
  <c r="R227" i="4"/>
  <c r="K227" i="4"/>
  <c r="A228" i="4"/>
  <c r="G228" i="4"/>
  <c r="K78" i="5"/>
  <c r="P78" i="5" s="1"/>
  <c r="D222" i="4"/>
  <c r="B222" i="4"/>
  <c r="H229" i="5" l="1"/>
  <c r="R228" i="4"/>
  <c r="C222" i="4"/>
  <c r="E222" i="4" s="1"/>
  <c r="Q222" i="4" s="1"/>
  <c r="S222" i="4"/>
  <c r="P222" i="4"/>
  <c r="K228" i="4"/>
  <c r="A229" i="4"/>
  <c r="G229" i="4"/>
  <c r="I79" i="5"/>
  <c r="S79" i="5" s="1"/>
  <c r="D223" i="4"/>
  <c r="B223" i="4"/>
  <c r="H230" i="5" l="1"/>
  <c r="R229" i="5"/>
  <c r="R230" i="5" s="1"/>
  <c r="C223" i="4"/>
  <c r="S223" i="4"/>
  <c r="P223" i="4"/>
  <c r="R229" i="4"/>
  <c r="K229" i="4"/>
  <c r="A230" i="4"/>
  <c r="G230" i="4"/>
  <c r="J79" i="5"/>
  <c r="L79" i="5"/>
  <c r="Q79" i="5" s="1"/>
  <c r="E223" i="4"/>
  <c r="Q223" i="4" s="1"/>
  <c r="D224" i="4"/>
  <c r="B224" i="4"/>
  <c r="H231" i="5" l="1"/>
  <c r="C224" i="4"/>
  <c r="E224" i="4" s="1"/>
  <c r="Q224" i="4" s="1"/>
  <c r="S224" i="4"/>
  <c r="P224" i="4"/>
  <c r="R230" i="4"/>
  <c r="K230" i="4"/>
  <c r="A231" i="4"/>
  <c r="G231" i="4"/>
  <c r="K79" i="5"/>
  <c r="P79" i="5" s="1"/>
  <c r="D225" i="4"/>
  <c r="B225" i="4"/>
  <c r="H232" i="5" l="1"/>
  <c r="R231" i="5"/>
  <c r="R232" i="5" s="1"/>
  <c r="R231" i="4"/>
  <c r="C225" i="4"/>
  <c r="E225" i="4" s="1"/>
  <c r="Q225" i="4" s="1"/>
  <c r="S225" i="4"/>
  <c r="P225" i="4"/>
  <c r="K231" i="4"/>
  <c r="A232" i="4"/>
  <c r="G232" i="4"/>
  <c r="I80" i="5"/>
  <c r="S80" i="5" s="1"/>
  <c r="D226" i="4"/>
  <c r="B226" i="4"/>
  <c r="H233" i="5" l="1"/>
  <c r="C226" i="4"/>
  <c r="E226" i="4" s="1"/>
  <c r="Q226" i="4" s="1"/>
  <c r="S226" i="4"/>
  <c r="P226" i="4"/>
  <c r="R232" i="4"/>
  <c r="K232" i="4"/>
  <c r="A233" i="4"/>
  <c r="G233" i="4"/>
  <c r="J80" i="5"/>
  <c r="L80" i="5"/>
  <c r="Q80" i="5" s="1"/>
  <c r="D227" i="4"/>
  <c r="B227" i="4"/>
  <c r="H234" i="5" l="1"/>
  <c r="R233" i="5"/>
  <c r="R234" i="5" s="1"/>
  <c r="R233" i="4"/>
  <c r="C227" i="4"/>
  <c r="E227" i="4" s="1"/>
  <c r="Q227" i="4" s="1"/>
  <c r="S227" i="4"/>
  <c r="P227" i="4"/>
  <c r="K233" i="4"/>
  <c r="A234" i="4"/>
  <c r="G234" i="4"/>
  <c r="K80" i="5"/>
  <c r="P80" i="5" s="1"/>
  <c r="D228" i="4"/>
  <c r="B228" i="4"/>
  <c r="H235" i="5" l="1"/>
  <c r="C228" i="4"/>
  <c r="E228" i="4" s="1"/>
  <c r="Q228" i="4" s="1"/>
  <c r="S228" i="4"/>
  <c r="P228" i="4"/>
  <c r="R234" i="4"/>
  <c r="K234" i="4"/>
  <c r="A235" i="4"/>
  <c r="G235" i="4"/>
  <c r="I81" i="5"/>
  <c r="S81" i="5" s="1"/>
  <c r="D229" i="4"/>
  <c r="B229" i="4"/>
  <c r="H236" i="5" l="1"/>
  <c r="R235" i="5"/>
  <c r="R236" i="5" s="1"/>
  <c r="R235" i="4"/>
  <c r="C229" i="4"/>
  <c r="E229" i="4" s="1"/>
  <c r="Q229" i="4" s="1"/>
  <c r="S229" i="4"/>
  <c r="P229" i="4"/>
  <c r="K235" i="4"/>
  <c r="A236" i="4"/>
  <c r="G236" i="4"/>
  <c r="L81" i="5"/>
  <c r="Q81" i="5" s="1"/>
  <c r="J81" i="5"/>
  <c r="D230" i="4"/>
  <c r="B230" i="4"/>
  <c r="H237" i="5" l="1"/>
  <c r="C230" i="4"/>
  <c r="E230" i="4" s="1"/>
  <c r="Q230" i="4" s="1"/>
  <c r="S230" i="4"/>
  <c r="P230" i="4"/>
  <c r="R236" i="4"/>
  <c r="K236" i="4"/>
  <c r="A237" i="4"/>
  <c r="G237" i="4"/>
  <c r="K81" i="5"/>
  <c r="P81" i="5" s="1"/>
  <c r="D231" i="4"/>
  <c r="B231" i="4"/>
  <c r="H238" i="5" l="1"/>
  <c r="R237" i="5"/>
  <c r="R238" i="5" s="1"/>
  <c r="R237" i="4"/>
  <c r="C231" i="4"/>
  <c r="E231" i="4" s="1"/>
  <c r="Q231" i="4" s="1"/>
  <c r="S231" i="4"/>
  <c r="P231" i="4"/>
  <c r="K237" i="4"/>
  <c r="A238" i="4"/>
  <c r="G238" i="4"/>
  <c r="I82" i="5"/>
  <c r="S82" i="5" s="1"/>
  <c r="D232" i="4"/>
  <c r="B232" i="4"/>
  <c r="H239" i="5" l="1"/>
  <c r="C232" i="4"/>
  <c r="E232" i="4" s="1"/>
  <c r="Q232" i="4" s="1"/>
  <c r="S232" i="4"/>
  <c r="P232" i="4"/>
  <c r="R238" i="4"/>
  <c r="K238" i="4"/>
  <c r="A239" i="4"/>
  <c r="G239" i="4"/>
  <c r="J82" i="5"/>
  <c r="L82" i="5"/>
  <c r="Q82" i="5" s="1"/>
  <c r="D233" i="4"/>
  <c r="B233" i="4"/>
  <c r="H240" i="5" l="1"/>
  <c r="R239" i="5"/>
  <c r="R240" i="5" s="1"/>
  <c r="R239" i="4"/>
  <c r="C233" i="4"/>
  <c r="E233" i="4" s="1"/>
  <c r="Q233" i="4" s="1"/>
  <c r="S233" i="4"/>
  <c r="P233" i="4"/>
  <c r="K239" i="4"/>
  <c r="A240" i="4"/>
  <c r="G240" i="4"/>
  <c r="K82" i="5"/>
  <c r="P82" i="5" s="1"/>
  <c r="D234" i="4"/>
  <c r="B234" i="4"/>
  <c r="H241" i="5" l="1"/>
  <c r="C234" i="4"/>
  <c r="E234" i="4" s="1"/>
  <c r="Q234" i="4" s="1"/>
  <c r="S234" i="4"/>
  <c r="P234" i="4"/>
  <c r="R240" i="4"/>
  <c r="K240" i="4"/>
  <c r="A241" i="4"/>
  <c r="G241" i="4"/>
  <c r="I83" i="5"/>
  <c r="S83" i="5" s="1"/>
  <c r="D235" i="4"/>
  <c r="B235" i="4"/>
  <c r="H242" i="5" l="1"/>
  <c r="R241" i="5"/>
  <c r="R242" i="5" s="1"/>
  <c r="R241" i="4"/>
  <c r="C235" i="4"/>
  <c r="E235" i="4" s="1"/>
  <c r="Q235" i="4" s="1"/>
  <c r="S235" i="4"/>
  <c r="P235" i="4"/>
  <c r="K241" i="4"/>
  <c r="A242" i="4"/>
  <c r="G242" i="4"/>
  <c r="L83" i="5"/>
  <c r="Q83" i="5" s="1"/>
  <c r="J83" i="5"/>
  <c r="D236" i="4"/>
  <c r="B236" i="4"/>
  <c r="H243" i="5" l="1"/>
  <c r="C236" i="4"/>
  <c r="S236" i="4"/>
  <c r="P236" i="4"/>
  <c r="R242" i="4"/>
  <c r="K242" i="4"/>
  <c r="A243" i="4"/>
  <c r="G243" i="4"/>
  <c r="K83" i="5"/>
  <c r="P83" i="5" s="1"/>
  <c r="E236" i="4"/>
  <c r="Q236" i="4" s="1"/>
  <c r="D237" i="4"/>
  <c r="B237" i="4"/>
  <c r="H244" i="5" l="1"/>
  <c r="R243" i="5"/>
  <c r="R244" i="5" s="1"/>
  <c r="C237" i="4"/>
  <c r="E237" i="4" s="1"/>
  <c r="Q237" i="4" s="1"/>
  <c r="S237" i="4"/>
  <c r="P237" i="4"/>
  <c r="R243" i="4"/>
  <c r="K243" i="4"/>
  <c r="A244" i="4"/>
  <c r="G244" i="4"/>
  <c r="I84" i="5"/>
  <c r="S84" i="5" s="1"/>
  <c r="D238" i="4"/>
  <c r="B238" i="4"/>
  <c r="H245" i="5" l="1"/>
  <c r="R244" i="4"/>
  <c r="C238" i="4"/>
  <c r="S238" i="4"/>
  <c r="P238" i="4"/>
  <c r="K244" i="4"/>
  <c r="A245" i="4"/>
  <c r="G245" i="4"/>
  <c r="L84" i="5"/>
  <c r="Q84" i="5" s="1"/>
  <c r="J84" i="5"/>
  <c r="E238" i="4"/>
  <c r="Q238" i="4" s="1"/>
  <c r="D239" i="4"/>
  <c r="B239" i="4"/>
  <c r="H246" i="5" l="1"/>
  <c r="R245" i="5"/>
  <c r="R246" i="5" s="1"/>
  <c r="C239" i="4"/>
  <c r="E239" i="4" s="1"/>
  <c r="Q239" i="4" s="1"/>
  <c r="S239" i="4"/>
  <c r="P239" i="4"/>
  <c r="R245" i="4"/>
  <c r="K245" i="4"/>
  <c r="A246" i="4"/>
  <c r="G246" i="4"/>
  <c r="K84" i="5"/>
  <c r="P84" i="5" s="1"/>
  <c r="D240" i="4"/>
  <c r="B240" i="4"/>
  <c r="H247" i="5" l="1"/>
  <c r="R246" i="4"/>
  <c r="C240" i="4"/>
  <c r="E240" i="4" s="1"/>
  <c r="Q240" i="4" s="1"/>
  <c r="S240" i="4"/>
  <c r="P240" i="4"/>
  <c r="K246" i="4"/>
  <c r="A247" i="4"/>
  <c r="G247" i="4"/>
  <c r="I85" i="5"/>
  <c r="S85" i="5" s="1"/>
  <c r="D241" i="4"/>
  <c r="B241" i="4"/>
  <c r="H248" i="5" l="1"/>
  <c r="R247" i="5"/>
  <c r="R248" i="5" s="1"/>
  <c r="C241" i="4"/>
  <c r="E241" i="4" s="1"/>
  <c r="Q241" i="4" s="1"/>
  <c r="S241" i="4"/>
  <c r="P241" i="4"/>
  <c r="R247" i="4"/>
  <c r="K247" i="4"/>
  <c r="A248" i="4"/>
  <c r="G248" i="4"/>
  <c r="L85" i="5"/>
  <c r="Q85" i="5" s="1"/>
  <c r="J85" i="5"/>
  <c r="D242" i="4"/>
  <c r="B242" i="4"/>
  <c r="H249" i="5" l="1"/>
  <c r="R248" i="4"/>
  <c r="C242" i="4"/>
  <c r="E242" i="4" s="1"/>
  <c r="Q242" i="4" s="1"/>
  <c r="S242" i="4"/>
  <c r="P242" i="4"/>
  <c r="K248" i="4"/>
  <c r="A249" i="4"/>
  <c r="G249" i="4"/>
  <c r="K85" i="5"/>
  <c r="P85" i="5" s="1"/>
  <c r="D243" i="4"/>
  <c r="B243" i="4"/>
  <c r="H250" i="5" l="1"/>
  <c r="R249" i="5"/>
  <c r="R250" i="5" s="1"/>
  <c r="C243" i="4"/>
  <c r="S243" i="4"/>
  <c r="P243" i="4"/>
  <c r="R249" i="4"/>
  <c r="R250" i="4" s="1"/>
  <c r="K249" i="4"/>
  <c r="E243" i="4"/>
  <c r="Q243" i="4" s="1"/>
  <c r="A250" i="4"/>
  <c r="G250" i="4"/>
  <c r="I86" i="5"/>
  <c r="S86" i="5" s="1"/>
  <c r="D244" i="4"/>
  <c r="B244" i="4"/>
  <c r="H251" i="5" l="1"/>
  <c r="C244" i="4"/>
  <c r="E244" i="4" s="1"/>
  <c r="Q244" i="4" s="1"/>
  <c r="S244" i="4"/>
  <c r="P244" i="4"/>
  <c r="K250" i="4"/>
  <c r="A251" i="4"/>
  <c r="G251" i="4"/>
  <c r="L86" i="5"/>
  <c r="Q86" i="5" s="1"/>
  <c r="J86" i="5"/>
  <c r="D245" i="4"/>
  <c r="B245" i="4"/>
  <c r="H252" i="5" l="1"/>
  <c r="R251" i="5"/>
  <c r="R252" i="5" s="1"/>
  <c r="C245" i="4"/>
  <c r="E245" i="4" s="1"/>
  <c r="Q245" i="4" s="1"/>
  <c r="S245" i="4"/>
  <c r="P245" i="4"/>
  <c r="R251" i="4"/>
  <c r="K251" i="4"/>
  <c r="A252" i="4"/>
  <c r="G252" i="4"/>
  <c r="K86" i="5"/>
  <c r="P86" i="5" s="1"/>
  <c r="D246" i="4"/>
  <c r="B246" i="4"/>
  <c r="H253" i="5" l="1"/>
  <c r="R252" i="4"/>
  <c r="C246" i="4"/>
  <c r="E246" i="4" s="1"/>
  <c r="Q246" i="4" s="1"/>
  <c r="S246" i="4"/>
  <c r="P246" i="4"/>
  <c r="K252" i="4"/>
  <c r="A253" i="4"/>
  <c r="G253" i="4"/>
  <c r="I87" i="5"/>
  <c r="S87" i="5" s="1"/>
  <c r="D247" i="4"/>
  <c r="B247" i="4"/>
  <c r="H254" i="5" l="1"/>
  <c r="R253" i="5"/>
  <c r="R254" i="5" s="1"/>
  <c r="C247" i="4"/>
  <c r="E247" i="4" s="1"/>
  <c r="Q247" i="4" s="1"/>
  <c r="S247" i="4"/>
  <c r="P247" i="4"/>
  <c r="R253" i="4"/>
  <c r="K253" i="4"/>
  <c r="A254" i="4"/>
  <c r="G254" i="4"/>
  <c r="L87" i="5"/>
  <c r="Q87" i="5" s="1"/>
  <c r="J87" i="5"/>
  <c r="D248" i="4"/>
  <c r="B248" i="4"/>
  <c r="H255" i="5" l="1"/>
  <c r="R254" i="4"/>
  <c r="C248" i="4"/>
  <c r="E248" i="4" s="1"/>
  <c r="Q248" i="4" s="1"/>
  <c r="S248" i="4"/>
  <c r="P248" i="4"/>
  <c r="K254" i="4"/>
  <c r="A255" i="4"/>
  <c r="G255" i="4"/>
  <c r="K87" i="5"/>
  <c r="P87" i="5" s="1"/>
  <c r="D249" i="4"/>
  <c r="B249" i="4"/>
  <c r="H256" i="5" l="1"/>
  <c r="R255" i="5"/>
  <c r="R256" i="5" s="1"/>
  <c r="C249" i="4"/>
  <c r="E249" i="4" s="1"/>
  <c r="Q249" i="4" s="1"/>
  <c r="S249" i="4"/>
  <c r="P249" i="4"/>
  <c r="R255" i="4"/>
  <c r="K255" i="4"/>
  <c r="A256" i="4"/>
  <c r="G256" i="4"/>
  <c r="I88" i="5"/>
  <c r="S88" i="5" s="1"/>
  <c r="D250" i="4"/>
  <c r="B250" i="4"/>
  <c r="H257" i="5" l="1"/>
  <c r="R256" i="4"/>
  <c r="C250" i="4"/>
  <c r="E250" i="4" s="1"/>
  <c r="Q250" i="4" s="1"/>
  <c r="S250" i="4"/>
  <c r="P250" i="4"/>
  <c r="K256" i="4"/>
  <c r="A257" i="4"/>
  <c r="G257" i="4"/>
  <c r="J88" i="5"/>
  <c r="L88" i="5"/>
  <c r="Q88" i="5" s="1"/>
  <c r="D251" i="4"/>
  <c r="B251" i="4"/>
  <c r="H258" i="5" l="1"/>
  <c r="R257" i="5"/>
  <c r="C251" i="4"/>
  <c r="E251" i="4" s="1"/>
  <c r="Q251" i="4" s="1"/>
  <c r="S251" i="4"/>
  <c r="P251" i="4"/>
  <c r="R257" i="4"/>
  <c r="K257" i="4"/>
  <c r="A258" i="4"/>
  <c r="G258" i="4"/>
  <c r="K88" i="5"/>
  <c r="P88" i="5" s="1"/>
  <c r="D252" i="4"/>
  <c r="B252" i="4"/>
  <c r="R258" i="5" l="1"/>
  <c r="H259" i="5"/>
  <c r="R258" i="4"/>
  <c r="C252" i="4"/>
  <c r="E252" i="4" s="1"/>
  <c r="Q252" i="4" s="1"/>
  <c r="S252" i="4"/>
  <c r="P252" i="4"/>
  <c r="K258" i="4"/>
  <c r="A259" i="4"/>
  <c r="G259" i="4"/>
  <c r="I89" i="5"/>
  <c r="S89" i="5" s="1"/>
  <c r="D253" i="4"/>
  <c r="B253" i="4"/>
  <c r="H260" i="5" l="1"/>
  <c r="R259" i="5"/>
  <c r="R260" i="5" s="1"/>
  <c r="C253" i="4"/>
  <c r="S253" i="4"/>
  <c r="P253" i="4"/>
  <c r="R259" i="4"/>
  <c r="K259" i="4"/>
  <c r="A260" i="4"/>
  <c r="G260" i="4"/>
  <c r="J89" i="5"/>
  <c r="L89" i="5"/>
  <c r="Q89" i="5" s="1"/>
  <c r="E253" i="4"/>
  <c r="Q253" i="4" s="1"/>
  <c r="D254" i="4"/>
  <c r="B254" i="4"/>
  <c r="H261" i="5" l="1"/>
  <c r="R260" i="4"/>
  <c r="C254" i="4"/>
  <c r="E254" i="4" s="1"/>
  <c r="Q254" i="4" s="1"/>
  <c r="S254" i="4"/>
  <c r="P254" i="4"/>
  <c r="K260" i="4"/>
  <c r="A261" i="4"/>
  <c r="G261" i="4"/>
  <c r="K89" i="5"/>
  <c r="P89" i="5" s="1"/>
  <c r="D255" i="4"/>
  <c r="B255" i="4"/>
  <c r="H262" i="5" l="1"/>
  <c r="R261" i="5"/>
  <c r="R262" i="5" s="1"/>
  <c r="C255" i="4"/>
  <c r="E255" i="4" s="1"/>
  <c r="Q255" i="4" s="1"/>
  <c r="S255" i="4"/>
  <c r="P255" i="4"/>
  <c r="R261" i="4"/>
  <c r="K261" i="4"/>
  <c r="A262" i="4"/>
  <c r="G262" i="4"/>
  <c r="I90" i="5"/>
  <c r="S90" i="5" s="1"/>
  <c r="D256" i="4"/>
  <c r="B256" i="4"/>
  <c r="H263" i="5" l="1"/>
  <c r="R262" i="4"/>
  <c r="C256" i="4"/>
  <c r="E256" i="4" s="1"/>
  <c r="Q256" i="4" s="1"/>
  <c r="S256" i="4"/>
  <c r="P256" i="4"/>
  <c r="K262" i="4"/>
  <c r="A263" i="4"/>
  <c r="G263" i="4"/>
  <c r="J90" i="5"/>
  <c r="L90" i="5"/>
  <c r="Q90" i="5" s="1"/>
  <c r="D257" i="4"/>
  <c r="B257" i="4"/>
  <c r="H264" i="5" l="1"/>
  <c r="R263" i="5"/>
  <c r="R264" i="5" s="1"/>
  <c r="P257" i="4"/>
  <c r="R263" i="4"/>
  <c r="C257" i="4"/>
  <c r="E257" i="4" s="1"/>
  <c r="Q257" i="4" s="1"/>
  <c r="S257" i="4"/>
  <c r="K263" i="4"/>
  <c r="A264" i="4"/>
  <c r="G264" i="4"/>
  <c r="K90" i="5"/>
  <c r="P90" i="5" s="1"/>
  <c r="D258" i="4"/>
  <c r="B258" i="4"/>
  <c r="H265" i="5" l="1"/>
  <c r="R264" i="4"/>
  <c r="C258" i="4"/>
  <c r="E258" i="4" s="1"/>
  <c r="Q258" i="4" s="1"/>
  <c r="S258" i="4"/>
  <c r="P258" i="4"/>
  <c r="K264" i="4"/>
  <c r="A265" i="4"/>
  <c r="G265" i="4"/>
  <c r="I91" i="5"/>
  <c r="S91" i="5" s="1"/>
  <c r="D259" i="4"/>
  <c r="B259" i="4"/>
  <c r="H266" i="5" l="1"/>
  <c r="R265" i="5"/>
  <c r="R266" i="5" s="1"/>
  <c r="C259" i="4"/>
  <c r="E259" i="4" s="1"/>
  <c r="Q259" i="4" s="1"/>
  <c r="S259" i="4"/>
  <c r="P259" i="4"/>
  <c r="R265" i="4"/>
  <c r="K265" i="4"/>
  <c r="A266" i="4"/>
  <c r="G266" i="4"/>
  <c r="J91" i="5"/>
  <c r="L91" i="5"/>
  <c r="Q91" i="5" s="1"/>
  <c r="D260" i="4"/>
  <c r="B260" i="4"/>
  <c r="H267" i="5" l="1"/>
  <c r="C260" i="4"/>
  <c r="E260" i="4" s="1"/>
  <c r="Q260" i="4" s="1"/>
  <c r="S260" i="4"/>
  <c r="P260" i="4"/>
  <c r="R266" i="4"/>
  <c r="K266" i="4"/>
  <c r="A267" i="4"/>
  <c r="G267" i="4"/>
  <c r="K91" i="5"/>
  <c r="P91" i="5" s="1"/>
  <c r="D261" i="4"/>
  <c r="B261" i="4"/>
  <c r="H268" i="5" l="1"/>
  <c r="R267" i="5"/>
  <c r="R267" i="4"/>
  <c r="C261" i="4"/>
  <c r="E261" i="4" s="1"/>
  <c r="Q261" i="4" s="1"/>
  <c r="S261" i="4"/>
  <c r="P261" i="4"/>
  <c r="K267" i="4"/>
  <c r="A268" i="4"/>
  <c r="G268" i="4"/>
  <c r="I92" i="5"/>
  <c r="S92" i="5" s="1"/>
  <c r="D262" i="4"/>
  <c r="B262" i="4"/>
  <c r="R268" i="5" l="1"/>
  <c r="H269" i="5"/>
  <c r="C262" i="4"/>
  <c r="E262" i="4" s="1"/>
  <c r="Q262" i="4" s="1"/>
  <c r="S262" i="4"/>
  <c r="P262" i="4"/>
  <c r="R268" i="4"/>
  <c r="K268" i="4"/>
  <c r="A269" i="4"/>
  <c r="G269" i="4"/>
  <c r="L92" i="5"/>
  <c r="Q92" i="5" s="1"/>
  <c r="J92" i="5"/>
  <c r="D263" i="4"/>
  <c r="B263" i="4"/>
  <c r="H270" i="5" l="1"/>
  <c r="R269" i="5"/>
  <c r="R270" i="5" s="1"/>
  <c r="C263" i="4"/>
  <c r="E263" i="4" s="1"/>
  <c r="Q263" i="4" s="1"/>
  <c r="S263" i="4"/>
  <c r="P263" i="4"/>
  <c r="R269" i="4"/>
  <c r="K269" i="4"/>
  <c r="A270" i="4"/>
  <c r="G270" i="4"/>
  <c r="K92" i="5"/>
  <c r="P92" i="5" s="1"/>
  <c r="D264" i="4"/>
  <c r="B264" i="4"/>
  <c r="H271" i="5" l="1"/>
  <c r="R270" i="4"/>
  <c r="C264" i="4"/>
  <c r="E264" i="4" s="1"/>
  <c r="Q264" i="4" s="1"/>
  <c r="S264" i="4"/>
  <c r="P264" i="4"/>
  <c r="K270" i="4"/>
  <c r="A271" i="4"/>
  <c r="G271" i="4"/>
  <c r="I93" i="5"/>
  <c r="S93" i="5" s="1"/>
  <c r="D265" i="4"/>
  <c r="B265" i="4"/>
  <c r="H272" i="5" l="1"/>
  <c r="R271" i="5"/>
  <c r="R272" i="5" s="1"/>
  <c r="C265" i="4"/>
  <c r="S265" i="4"/>
  <c r="P265" i="4"/>
  <c r="R271" i="4"/>
  <c r="R272" i="4" s="1"/>
  <c r="E265" i="4"/>
  <c r="Q265" i="4" s="1"/>
  <c r="K271" i="4"/>
  <c r="A272" i="4"/>
  <c r="G272" i="4"/>
  <c r="L93" i="5"/>
  <c r="Q93" i="5" s="1"/>
  <c r="J93" i="5"/>
  <c r="D266" i="4"/>
  <c r="B266" i="4"/>
  <c r="H273" i="5" l="1"/>
  <c r="C266" i="4"/>
  <c r="E266" i="4" s="1"/>
  <c r="Q266" i="4" s="1"/>
  <c r="S266" i="4"/>
  <c r="P266" i="4"/>
  <c r="K272" i="4"/>
  <c r="A273" i="4"/>
  <c r="G273" i="4"/>
  <c r="K93" i="5"/>
  <c r="P93" i="5" s="1"/>
  <c r="D267" i="4"/>
  <c r="B267" i="4"/>
  <c r="H274" i="5" l="1"/>
  <c r="R273" i="5"/>
  <c r="R274" i="5" s="1"/>
  <c r="C267" i="4"/>
  <c r="E267" i="4" s="1"/>
  <c r="Q267" i="4" s="1"/>
  <c r="S267" i="4"/>
  <c r="P267" i="4"/>
  <c r="R273" i="4"/>
  <c r="K273" i="4"/>
  <c r="A274" i="4"/>
  <c r="G274" i="4"/>
  <c r="I94" i="5"/>
  <c r="S94" i="5" s="1"/>
  <c r="D268" i="4"/>
  <c r="B268" i="4"/>
  <c r="H275" i="5" l="1"/>
  <c r="R274" i="4"/>
  <c r="C268" i="4"/>
  <c r="E268" i="4" s="1"/>
  <c r="Q268" i="4" s="1"/>
  <c r="S268" i="4"/>
  <c r="P268" i="4"/>
  <c r="K274" i="4"/>
  <c r="A275" i="4"/>
  <c r="G275" i="4"/>
  <c r="J94" i="5"/>
  <c r="L94" i="5"/>
  <c r="Q94" i="5" s="1"/>
  <c r="D269" i="4"/>
  <c r="B269" i="4"/>
  <c r="H276" i="5" l="1"/>
  <c r="R275" i="5"/>
  <c r="R276" i="5" s="1"/>
  <c r="C269" i="4"/>
  <c r="S269" i="4"/>
  <c r="P269" i="4"/>
  <c r="R275" i="4"/>
  <c r="K275" i="4"/>
  <c r="A276" i="4"/>
  <c r="G276" i="4"/>
  <c r="K94" i="5"/>
  <c r="P94" i="5" s="1"/>
  <c r="E269" i="4"/>
  <c r="Q269" i="4" s="1"/>
  <c r="D270" i="4"/>
  <c r="B270" i="4"/>
  <c r="H277" i="5" l="1"/>
  <c r="R276" i="4"/>
  <c r="C270" i="4"/>
  <c r="E270" i="4" s="1"/>
  <c r="Q270" i="4" s="1"/>
  <c r="S270" i="4"/>
  <c r="P270" i="4"/>
  <c r="K276" i="4"/>
  <c r="A277" i="4"/>
  <c r="G277" i="4"/>
  <c r="I95" i="5"/>
  <c r="S95" i="5" s="1"/>
  <c r="D271" i="4"/>
  <c r="B271" i="4"/>
  <c r="H278" i="5" l="1"/>
  <c r="R277" i="5"/>
  <c r="R278" i="5" s="1"/>
  <c r="C271" i="4"/>
  <c r="S271" i="4"/>
  <c r="P271" i="4"/>
  <c r="R277" i="4"/>
  <c r="K277" i="4"/>
  <c r="A278" i="4"/>
  <c r="G278" i="4"/>
  <c r="L95" i="5"/>
  <c r="Q95" i="5" s="1"/>
  <c r="J95" i="5"/>
  <c r="E271" i="4"/>
  <c r="Q271" i="4" s="1"/>
  <c r="D272" i="4"/>
  <c r="B272" i="4"/>
  <c r="H279" i="5" l="1"/>
  <c r="C272" i="4"/>
  <c r="E272" i="4" s="1"/>
  <c r="Q272" i="4" s="1"/>
  <c r="S272" i="4"/>
  <c r="P272" i="4"/>
  <c r="R278" i="4"/>
  <c r="K278" i="4"/>
  <c r="A279" i="4"/>
  <c r="G279" i="4"/>
  <c r="K95" i="5"/>
  <c r="P95" i="5" s="1"/>
  <c r="D273" i="4"/>
  <c r="B273" i="4"/>
  <c r="H280" i="5" l="1"/>
  <c r="R279" i="5"/>
  <c r="R280" i="5" s="1"/>
  <c r="R279" i="4"/>
  <c r="C273" i="4"/>
  <c r="E273" i="4" s="1"/>
  <c r="Q273" i="4" s="1"/>
  <c r="S273" i="4"/>
  <c r="P273" i="4"/>
  <c r="K279" i="4"/>
  <c r="A280" i="4"/>
  <c r="G280" i="4"/>
  <c r="I96" i="5"/>
  <c r="S96" i="5" s="1"/>
  <c r="D274" i="4"/>
  <c r="B274" i="4"/>
  <c r="H281" i="5" l="1"/>
  <c r="C274" i="4"/>
  <c r="E274" i="4" s="1"/>
  <c r="Q274" i="4" s="1"/>
  <c r="S274" i="4"/>
  <c r="P274" i="4"/>
  <c r="R280" i="4"/>
  <c r="K280" i="4"/>
  <c r="A281" i="4"/>
  <c r="G281" i="4"/>
  <c r="L96" i="5"/>
  <c r="Q96" i="5" s="1"/>
  <c r="J96" i="5"/>
  <c r="D275" i="4"/>
  <c r="B275" i="4"/>
  <c r="H282" i="5" l="1"/>
  <c r="R281" i="5"/>
  <c r="R282" i="5" s="1"/>
  <c r="C275" i="4"/>
  <c r="E275" i="4" s="1"/>
  <c r="Q275" i="4" s="1"/>
  <c r="S275" i="4"/>
  <c r="P275" i="4"/>
  <c r="R281" i="4"/>
  <c r="K281" i="4"/>
  <c r="A282" i="4"/>
  <c r="G282" i="4"/>
  <c r="K96" i="5"/>
  <c r="P96" i="5" s="1"/>
  <c r="D276" i="4"/>
  <c r="B276" i="4"/>
  <c r="H283" i="5" l="1"/>
  <c r="R282" i="4"/>
  <c r="C276" i="4"/>
  <c r="E276" i="4" s="1"/>
  <c r="Q276" i="4" s="1"/>
  <c r="S276" i="4"/>
  <c r="P276" i="4"/>
  <c r="K282" i="4"/>
  <c r="A283" i="4"/>
  <c r="G283" i="4"/>
  <c r="I97" i="5"/>
  <c r="S97" i="5" s="1"/>
  <c r="D277" i="4"/>
  <c r="B277" i="4"/>
  <c r="H284" i="5" l="1"/>
  <c r="R283" i="5"/>
  <c r="R284" i="5" s="1"/>
  <c r="C277" i="4"/>
  <c r="E277" i="4" s="1"/>
  <c r="Q277" i="4" s="1"/>
  <c r="S277" i="4"/>
  <c r="P277" i="4"/>
  <c r="R283" i="4"/>
  <c r="K283" i="4"/>
  <c r="A284" i="4"/>
  <c r="G284" i="4"/>
  <c r="J97" i="5"/>
  <c r="L97" i="5"/>
  <c r="Q97" i="5" s="1"/>
  <c r="D278" i="4"/>
  <c r="B278" i="4"/>
  <c r="H285" i="5" l="1"/>
  <c r="C278" i="4"/>
  <c r="E278" i="4" s="1"/>
  <c r="Q278" i="4" s="1"/>
  <c r="S278" i="4"/>
  <c r="P278" i="4"/>
  <c r="R284" i="4"/>
  <c r="K284" i="4"/>
  <c r="A285" i="4"/>
  <c r="G285" i="4"/>
  <c r="K97" i="5"/>
  <c r="P97" i="5" s="1"/>
  <c r="D279" i="4"/>
  <c r="B279" i="4"/>
  <c r="H286" i="5" l="1"/>
  <c r="R285" i="5"/>
  <c r="R286" i="5" s="1"/>
  <c r="R285" i="4"/>
  <c r="C279" i="4"/>
  <c r="E279" i="4" s="1"/>
  <c r="Q279" i="4" s="1"/>
  <c r="S279" i="4"/>
  <c r="P279" i="4"/>
  <c r="K285" i="4"/>
  <c r="A286" i="4"/>
  <c r="G286" i="4"/>
  <c r="I98" i="5"/>
  <c r="S98" i="5" s="1"/>
  <c r="D280" i="4"/>
  <c r="B280" i="4"/>
  <c r="H287" i="5" l="1"/>
  <c r="C280" i="4"/>
  <c r="S280" i="4"/>
  <c r="P280" i="4"/>
  <c r="R286" i="4"/>
  <c r="K286" i="4"/>
  <c r="A287" i="4"/>
  <c r="G287" i="4"/>
  <c r="J98" i="5"/>
  <c r="L98" i="5"/>
  <c r="Q98" i="5" s="1"/>
  <c r="E280" i="4"/>
  <c r="Q280" i="4" s="1"/>
  <c r="D281" i="4"/>
  <c r="B281" i="4"/>
  <c r="H288" i="5" l="1"/>
  <c r="R287" i="5"/>
  <c r="R288" i="5" s="1"/>
  <c r="R287" i="4"/>
  <c r="C281" i="4"/>
  <c r="E281" i="4" s="1"/>
  <c r="Q281" i="4" s="1"/>
  <c r="S281" i="4"/>
  <c r="P281" i="4"/>
  <c r="K287" i="4"/>
  <c r="A288" i="4"/>
  <c r="G288" i="4"/>
  <c r="K98" i="5"/>
  <c r="P98" i="5" s="1"/>
  <c r="D282" i="4"/>
  <c r="B282" i="4"/>
  <c r="H289" i="5" l="1"/>
  <c r="C282" i="4"/>
  <c r="E282" i="4" s="1"/>
  <c r="Q282" i="4" s="1"/>
  <c r="S282" i="4"/>
  <c r="P282" i="4"/>
  <c r="R288" i="4"/>
  <c r="K288" i="4"/>
  <c r="A289" i="4"/>
  <c r="G289" i="4"/>
  <c r="I99" i="5"/>
  <c r="S99" i="5" s="1"/>
  <c r="D283" i="4"/>
  <c r="B283" i="4"/>
  <c r="H290" i="5" l="1"/>
  <c r="R289" i="5"/>
  <c r="R290" i="5" s="1"/>
  <c r="R289" i="4"/>
  <c r="C283" i="4"/>
  <c r="E283" i="4" s="1"/>
  <c r="Q283" i="4" s="1"/>
  <c r="S283" i="4"/>
  <c r="P283" i="4"/>
  <c r="K289" i="4"/>
  <c r="A290" i="4"/>
  <c r="G290" i="4"/>
  <c r="L99" i="5"/>
  <c r="Q99" i="5" s="1"/>
  <c r="J99" i="5"/>
  <c r="D284" i="4"/>
  <c r="B284" i="4"/>
  <c r="H291" i="5" l="1"/>
  <c r="C284" i="4"/>
  <c r="E284" i="4" s="1"/>
  <c r="Q284" i="4" s="1"/>
  <c r="S284" i="4"/>
  <c r="P284" i="4"/>
  <c r="R290" i="4"/>
  <c r="K290" i="4"/>
  <c r="A291" i="4"/>
  <c r="G291" i="4"/>
  <c r="K99" i="5"/>
  <c r="P99" i="5" s="1"/>
  <c r="D285" i="4"/>
  <c r="B285" i="4"/>
  <c r="H292" i="5" l="1"/>
  <c r="R291" i="5"/>
  <c r="R292" i="5" s="1"/>
  <c r="R291" i="4"/>
  <c r="C285" i="4"/>
  <c r="E285" i="4" s="1"/>
  <c r="Q285" i="4" s="1"/>
  <c r="S285" i="4"/>
  <c r="P285" i="4"/>
  <c r="K291" i="4"/>
  <c r="A292" i="4"/>
  <c r="G292" i="4"/>
  <c r="I100" i="5"/>
  <c r="S100" i="5" s="1"/>
  <c r="D286" i="4"/>
  <c r="B286" i="4"/>
  <c r="H293" i="5" l="1"/>
  <c r="C286" i="4"/>
  <c r="E286" i="4" s="1"/>
  <c r="Q286" i="4" s="1"/>
  <c r="S286" i="4"/>
  <c r="P286" i="4"/>
  <c r="R292" i="4"/>
  <c r="K292" i="4"/>
  <c r="A293" i="4"/>
  <c r="G293" i="4"/>
  <c r="J100" i="5"/>
  <c r="L100" i="5"/>
  <c r="Q100" i="5" s="1"/>
  <c r="D287" i="4"/>
  <c r="B287" i="4"/>
  <c r="H294" i="5" l="1"/>
  <c r="R293" i="5"/>
  <c r="R294" i="5" s="1"/>
  <c r="C287" i="4"/>
  <c r="E287" i="4" s="1"/>
  <c r="Q287" i="4" s="1"/>
  <c r="S287" i="4"/>
  <c r="P287" i="4"/>
  <c r="R293" i="4"/>
  <c r="K293" i="4"/>
  <c r="A294" i="4"/>
  <c r="G294" i="4"/>
  <c r="K100" i="5"/>
  <c r="P100" i="5" s="1"/>
  <c r="D288" i="4"/>
  <c r="B288" i="4"/>
  <c r="H295" i="5" l="1"/>
  <c r="R294" i="4"/>
  <c r="C288" i="4"/>
  <c r="E288" i="4" s="1"/>
  <c r="Q288" i="4" s="1"/>
  <c r="S288" i="4"/>
  <c r="P288" i="4"/>
  <c r="K294" i="4"/>
  <c r="A295" i="4"/>
  <c r="G295" i="4"/>
  <c r="I101" i="5"/>
  <c r="S101" i="5" s="1"/>
  <c r="D289" i="4"/>
  <c r="B289" i="4"/>
  <c r="H296" i="5" l="1"/>
  <c r="R295" i="5"/>
  <c r="R296" i="5" s="1"/>
  <c r="C289" i="4"/>
  <c r="E289" i="4" s="1"/>
  <c r="Q289" i="4" s="1"/>
  <c r="S289" i="4"/>
  <c r="P289" i="4"/>
  <c r="R295" i="4"/>
  <c r="K295" i="4"/>
  <c r="A296" i="4"/>
  <c r="G296" i="4"/>
  <c r="L101" i="5"/>
  <c r="Q101" i="5" s="1"/>
  <c r="J101" i="5"/>
  <c r="D290" i="4"/>
  <c r="B290" i="4"/>
  <c r="H297" i="5" l="1"/>
  <c r="C290" i="4"/>
  <c r="E290" i="4" s="1"/>
  <c r="Q290" i="4" s="1"/>
  <c r="S290" i="4"/>
  <c r="P290" i="4"/>
  <c r="R296" i="4"/>
  <c r="K296" i="4"/>
  <c r="A297" i="4"/>
  <c r="G297" i="4"/>
  <c r="K101" i="5"/>
  <c r="P101" i="5" s="1"/>
  <c r="D291" i="4"/>
  <c r="B291" i="4"/>
  <c r="H298" i="5" l="1"/>
  <c r="R297" i="5"/>
  <c r="R298" i="5" s="1"/>
  <c r="R297" i="4"/>
  <c r="C291" i="4"/>
  <c r="E291" i="4" s="1"/>
  <c r="Q291" i="4" s="1"/>
  <c r="S291" i="4"/>
  <c r="P291" i="4"/>
  <c r="K297" i="4"/>
  <c r="A298" i="4"/>
  <c r="G298" i="4"/>
  <c r="I102" i="5"/>
  <c r="S102" i="5" s="1"/>
  <c r="D292" i="4"/>
  <c r="B292" i="4"/>
  <c r="H299" i="5" l="1"/>
  <c r="C292" i="4"/>
  <c r="E292" i="4" s="1"/>
  <c r="Q292" i="4" s="1"/>
  <c r="S292" i="4"/>
  <c r="P292" i="4"/>
  <c r="R298" i="4"/>
  <c r="K298" i="4"/>
  <c r="A299" i="4"/>
  <c r="G299" i="4"/>
  <c r="L102" i="5"/>
  <c r="Q102" i="5" s="1"/>
  <c r="J102" i="5"/>
  <c r="D293" i="4"/>
  <c r="B293" i="4"/>
  <c r="H300" i="5" l="1"/>
  <c r="R299" i="5"/>
  <c r="C293" i="4"/>
  <c r="E293" i="4" s="1"/>
  <c r="Q293" i="4" s="1"/>
  <c r="S293" i="4"/>
  <c r="P293" i="4"/>
  <c r="R299" i="4"/>
  <c r="K299" i="4"/>
  <c r="A300" i="4"/>
  <c r="G300" i="4"/>
  <c r="K102" i="5"/>
  <c r="P102" i="5" s="1"/>
  <c r="D294" i="4"/>
  <c r="B294" i="4"/>
  <c r="R300" i="5" l="1"/>
  <c r="H301" i="5"/>
  <c r="R300" i="4"/>
  <c r="C294" i="4"/>
  <c r="E294" i="4" s="1"/>
  <c r="Q294" i="4" s="1"/>
  <c r="S294" i="4"/>
  <c r="P294" i="4"/>
  <c r="K300" i="4"/>
  <c r="A301" i="4"/>
  <c r="G301" i="4"/>
  <c r="I103" i="5"/>
  <c r="S103" i="5" s="1"/>
  <c r="D295" i="4"/>
  <c r="B295" i="4"/>
  <c r="H302" i="5" l="1"/>
  <c r="R301" i="5"/>
  <c r="C295" i="4"/>
  <c r="S295" i="4"/>
  <c r="P295" i="4"/>
  <c r="R301" i="4"/>
  <c r="K301" i="4"/>
  <c r="A302" i="4"/>
  <c r="G302" i="4"/>
  <c r="J103" i="5"/>
  <c r="L103" i="5"/>
  <c r="Q103" i="5" s="1"/>
  <c r="E295" i="4"/>
  <c r="Q295" i="4" s="1"/>
  <c r="D296" i="4"/>
  <c r="B296" i="4"/>
  <c r="R302" i="5" l="1"/>
  <c r="H303" i="5"/>
  <c r="R302" i="4"/>
  <c r="C296" i="4"/>
  <c r="E296" i="4" s="1"/>
  <c r="Q296" i="4" s="1"/>
  <c r="S296" i="4"/>
  <c r="P296" i="4"/>
  <c r="K302" i="4"/>
  <c r="A303" i="4"/>
  <c r="G303" i="4"/>
  <c r="K103" i="5"/>
  <c r="P103" i="5" s="1"/>
  <c r="D297" i="4"/>
  <c r="B297" i="4"/>
  <c r="H304" i="5" l="1"/>
  <c r="R303" i="5"/>
  <c r="R304" i="5" s="1"/>
  <c r="C297" i="4"/>
  <c r="E297" i="4" s="1"/>
  <c r="Q297" i="4" s="1"/>
  <c r="S297" i="4"/>
  <c r="P297" i="4"/>
  <c r="R303" i="4"/>
  <c r="K303" i="4"/>
  <c r="A304" i="4"/>
  <c r="G304" i="4"/>
  <c r="I104" i="5"/>
  <c r="S104" i="5" s="1"/>
  <c r="D298" i="4"/>
  <c r="B298" i="4"/>
  <c r="H305" i="5" l="1"/>
  <c r="R304" i="4"/>
  <c r="C298" i="4"/>
  <c r="E298" i="4" s="1"/>
  <c r="Q298" i="4" s="1"/>
  <c r="S298" i="4"/>
  <c r="P298" i="4"/>
  <c r="K304" i="4"/>
  <c r="A305" i="4"/>
  <c r="G305" i="4"/>
  <c r="L104" i="5"/>
  <c r="Q104" i="5" s="1"/>
  <c r="J104" i="5"/>
  <c r="D299" i="4"/>
  <c r="B299" i="4"/>
  <c r="H306" i="5" l="1"/>
  <c r="R305" i="5"/>
  <c r="C299" i="4"/>
  <c r="E299" i="4" s="1"/>
  <c r="Q299" i="4" s="1"/>
  <c r="S299" i="4"/>
  <c r="P299" i="4"/>
  <c r="R305" i="4"/>
  <c r="K305" i="4"/>
  <c r="A306" i="4"/>
  <c r="G306" i="4"/>
  <c r="K104" i="5"/>
  <c r="P104" i="5" s="1"/>
  <c r="D300" i="4"/>
  <c r="B300" i="4"/>
  <c r="H307" i="5" l="1"/>
  <c r="R306" i="5"/>
  <c r="C300" i="4"/>
  <c r="S300" i="4"/>
  <c r="P300" i="4"/>
  <c r="R306" i="4"/>
  <c r="K306" i="4"/>
  <c r="A307" i="4"/>
  <c r="G307" i="4"/>
  <c r="I105" i="5"/>
  <c r="S105" i="5" s="1"/>
  <c r="E300" i="4"/>
  <c r="Q300" i="4" s="1"/>
  <c r="D301" i="4"/>
  <c r="B301" i="4"/>
  <c r="H308" i="5" l="1"/>
  <c r="R307" i="5"/>
  <c r="C301" i="4"/>
  <c r="E301" i="4" s="1"/>
  <c r="Q301" i="4" s="1"/>
  <c r="S301" i="4"/>
  <c r="P301" i="4"/>
  <c r="R307" i="4"/>
  <c r="K307" i="4"/>
  <c r="A308" i="4"/>
  <c r="G308" i="4"/>
  <c r="J105" i="5"/>
  <c r="L105" i="5"/>
  <c r="Q105" i="5" s="1"/>
  <c r="D302" i="4"/>
  <c r="B302" i="4"/>
  <c r="H309" i="5" l="1"/>
  <c r="R308" i="5"/>
  <c r="C302" i="4"/>
  <c r="E302" i="4" s="1"/>
  <c r="Q302" i="4" s="1"/>
  <c r="S302" i="4"/>
  <c r="P302" i="4"/>
  <c r="R308" i="4"/>
  <c r="K308" i="4"/>
  <c r="A309" i="4"/>
  <c r="G309" i="4"/>
  <c r="K105" i="5"/>
  <c r="P105" i="5" s="1"/>
  <c r="D303" i="4"/>
  <c r="B303" i="4"/>
  <c r="H310" i="5" l="1"/>
  <c r="R309" i="5"/>
  <c r="C303" i="4"/>
  <c r="S303" i="4"/>
  <c r="R309" i="4"/>
  <c r="P303" i="4"/>
  <c r="K309" i="4"/>
  <c r="A310" i="4"/>
  <c r="G310" i="4"/>
  <c r="I106" i="5"/>
  <c r="S106" i="5" s="1"/>
  <c r="E303" i="4"/>
  <c r="Q303" i="4" s="1"/>
  <c r="D304" i="4"/>
  <c r="B304" i="4"/>
  <c r="H311" i="5" l="1"/>
  <c r="R310" i="5"/>
  <c r="C304" i="4"/>
  <c r="E304" i="4" s="1"/>
  <c r="Q304" i="4" s="1"/>
  <c r="S304" i="4"/>
  <c r="P304" i="4"/>
  <c r="R310" i="4"/>
  <c r="K310" i="4"/>
  <c r="A311" i="4"/>
  <c r="G311" i="4"/>
  <c r="J106" i="5"/>
  <c r="L106" i="5"/>
  <c r="Q106" i="5" s="1"/>
  <c r="D305" i="4"/>
  <c r="B305" i="4"/>
  <c r="H312" i="5" l="1"/>
  <c r="R311" i="5"/>
  <c r="C305" i="4"/>
  <c r="E305" i="4" s="1"/>
  <c r="Q305" i="4" s="1"/>
  <c r="S305" i="4"/>
  <c r="P305" i="4"/>
  <c r="R311" i="4"/>
  <c r="K311" i="4"/>
  <c r="A312" i="4"/>
  <c r="G312" i="4"/>
  <c r="K106" i="5"/>
  <c r="P106" i="5" s="1"/>
  <c r="D306" i="4"/>
  <c r="B306" i="4"/>
  <c r="H313" i="5" l="1"/>
  <c r="R312" i="5"/>
  <c r="C306" i="4"/>
  <c r="S306" i="4"/>
  <c r="P306" i="4"/>
  <c r="R312" i="4"/>
  <c r="K312" i="4"/>
  <c r="A313" i="4"/>
  <c r="G313" i="4"/>
  <c r="I107" i="5"/>
  <c r="S107" i="5" s="1"/>
  <c r="E306" i="4"/>
  <c r="Q306" i="4" s="1"/>
  <c r="D307" i="4"/>
  <c r="B307" i="4"/>
  <c r="H314" i="5" l="1"/>
  <c r="R313" i="5"/>
  <c r="C307" i="4"/>
  <c r="E307" i="4" s="1"/>
  <c r="Q307" i="4" s="1"/>
  <c r="S307" i="4"/>
  <c r="P307" i="4"/>
  <c r="R313" i="4"/>
  <c r="K313" i="4"/>
  <c r="A314" i="4"/>
  <c r="G314" i="4"/>
  <c r="L107" i="5"/>
  <c r="Q107" i="5" s="1"/>
  <c r="J107" i="5"/>
  <c r="D308" i="4"/>
  <c r="B308" i="4"/>
  <c r="H315" i="5" l="1"/>
  <c r="R314" i="5"/>
  <c r="C308" i="4"/>
  <c r="S308" i="4"/>
  <c r="P308" i="4"/>
  <c r="R314" i="4"/>
  <c r="K314" i="4"/>
  <c r="A315" i="4"/>
  <c r="G315" i="4"/>
  <c r="K107" i="5"/>
  <c r="P107" i="5" s="1"/>
  <c r="E308" i="4"/>
  <c r="Q308" i="4" s="1"/>
  <c r="D309" i="4"/>
  <c r="B309" i="4"/>
  <c r="H316" i="5" l="1"/>
  <c r="R315" i="5"/>
  <c r="C309" i="4"/>
  <c r="S309" i="4"/>
  <c r="P309" i="4"/>
  <c r="R315" i="4"/>
  <c r="K315" i="4"/>
  <c r="A316" i="4"/>
  <c r="G316" i="4"/>
  <c r="I108" i="5"/>
  <c r="S108" i="5" s="1"/>
  <c r="E309" i="4"/>
  <c r="Q309" i="4" s="1"/>
  <c r="D310" i="4"/>
  <c r="B310" i="4"/>
  <c r="H317" i="5" l="1"/>
  <c r="R316" i="5"/>
  <c r="C310" i="4"/>
  <c r="E310" i="4" s="1"/>
  <c r="Q310" i="4" s="1"/>
  <c r="S310" i="4"/>
  <c r="P310" i="4"/>
  <c r="R316" i="4"/>
  <c r="K316" i="4"/>
  <c r="A317" i="4"/>
  <c r="G317" i="4"/>
  <c r="L108" i="5"/>
  <c r="Q108" i="5" s="1"/>
  <c r="J108" i="5"/>
  <c r="D311" i="4"/>
  <c r="B311" i="4"/>
  <c r="H318" i="5" l="1"/>
  <c r="R317" i="5"/>
  <c r="C311" i="4"/>
  <c r="S311" i="4"/>
  <c r="P311" i="4"/>
  <c r="R317" i="4"/>
  <c r="K317" i="4"/>
  <c r="A318" i="4"/>
  <c r="G318" i="4"/>
  <c r="K108" i="5"/>
  <c r="P108" i="5" s="1"/>
  <c r="E311" i="4"/>
  <c r="Q311" i="4" s="1"/>
  <c r="D312" i="4"/>
  <c r="B312" i="4"/>
  <c r="H319" i="5" l="1"/>
  <c r="R318" i="5"/>
  <c r="C312" i="4"/>
  <c r="S312" i="4"/>
  <c r="P312" i="4"/>
  <c r="R318" i="4"/>
  <c r="K318" i="4"/>
  <c r="E312" i="4"/>
  <c r="Q312" i="4" s="1"/>
  <c r="A319" i="4"/>
  <c r="G319" i="4"/>
  <c r="I109" i="5"/>
  <c r="S109" i="5" s="1"/>
  <c r="D313" i="4"/>
  <c r="B313" i="4"/>
  <c r="H320" i="5" l="1"/>
  <c r="R319" i="5"/>
  <c r="C313" i="4"/>
  <c r="S313" i="4"/>
  <c r="P313" i="4"/>
  <c r="R319" i="4"/>
  <c r="K319" i="4"/>
  <c r="A320" i="4"/>
  <c r="G320" i="4"/>
  <c r="J109" i="5"/>
  <c r="L109" i="5"/>
  <c r="Q109" i="5" s="1"/>
  <c r="E313" i="4"/>
  <c r="Q313" i="4" s="1"/>
  <c r="D314" i="4"/>
  <c r="B314" i="4"/>
  <c r="H321" i="5" l="1"/>
  <c r="R320" i="5"/>
  <c r="P314" i="4"/>
  <c r="R320" i="4"/>
  <c r="C314" i="4"/>
  <c r="E314" i="4" s="1"/>
  <c r="Q314" i="4" s="1"/>
  <c r="S314" i="4"/>
  <c r="K320" i="4"/>
  <c r="A321" i="4"/>
  <c r="G321" i="4"/>
  <c r="K109" i="5"/>
  <c r="P109" i="5" s="1"/>
  <c r="D315" i="4"/>
  <c r="B315" i="4"/>
  <c r="H322" i="5" l="1"/>
  <c r="R321" i="5"/>
  <c r="C315" i="4"/>
  <c r="S315" i="4"/>
  <c r="P315" i="4"/>
  <c r="R321" i="4"/>
  <c r="K321" i="4"/>
  <c r="A322" i="4"/>
  <c r="G322" i="4"/>
  <c r="I110" i="5"/>
  <c r="S110" i="5" s="1"/>
  <c r="E315" i="4"/>
  <c r="Q315" i="4" s="1"/>
  <c r="D316" i="4"/>
  <c r="B316" i="4"/>
  <c r="H323" i="5" l="1"/>
  <c r="R322" i="5"/>
  <c r="C316" i="4"/>
  <c r="S316" i="4"/>
  <c r="P316" i="4"/>
  <c r="R322" i="4"/>
  <c r="K322" i="4"/>
  <c r="A323" i="4"/>
  <c r="G323" i="4"/>
  <c r="J110" i="5"/>
  <c r="L110" i="5"/>
  <c r="Q110" i="5" s="1"/>
  <c r="E316" i="4"/>
  <c r="Q316" i="4" s="1"/>
  <c r="D317" i="4"/>
  <c r="B317" i="4"/>
  <c r="H324" i="5" l="1"/>
  <c r="R323" i="5"/>
  <c r="C317" i="4"/>
  <c r="E317" i="4" s="1"/>
  <c r="Q317" i="4" s="1"/>
  <c r="S317" i="4"/>
  <c r="P317" i="4"/>
  <c r="R323" i="4"/>
  <c r="K323" i="4"/>
  <c r="A324" i="4"/>
  <c r="G324" i="4"/>
  <c r="K110" i="5"/>
  <c r="P110" i="5" s="1"/>
  <c r="D318" i="4"/>
  <c r="B318" i="4"/>
  <c r="H325" i="5" l="1"/>
  <c r="R324" i="5"/>
  <c r="C318" i="4"/>
  <c r="S318" i="4"/>
  <c r="P318" i="4"/>
  <c r="R324" i="4"/>
  <c r="K324" i="4"/>
  <c r="A325" i="4"/>
  <c r="G325" i="4"/>
  <c r="I111" i="5"/>
  <c r="S111" i="5" s="1"/>
  <c r="E318" i="4"/>
  <c r="Q318" i="4" s="1"/>
  <c r="D319" i="4"/>
  <c r="B319" i="4"/>
  <c r="H326" i="5" l="1"/>
  <c r="R325" i="5"/>
  <c r="C319" i="4"/>
  <c r="E319" i="4" s="1"/>
  <c r="Q319" i="4" s="1"/>
  <c r="S319" i="4"/>
  <c r="P319" i="4"/>
  <c r="R325" i="4"/>
  <c r="K325" i="4"/>
  <c r="A326" i="4"/>
  <c r="G326" i="4"/>
  <c r="L111" i="5"/>
  <c r="Q111" i="5" s="1"/>
  <c r="J111" i="5"/>
  <c r="D320" i="4"/>
  <c r="B320" i="4"/>
  <c r="H327" i="5" l="1"/>
  <c r="R326" i="5"/>
  <c r="C320" i="4"/>
  <c r="S320" i="4"/>
  <c r="P320" i="4"/>
  <c r="R326" i="4"/>
  <c r="K326" i="4"/>
  <c r="A327" i="4"/>
  <c r="G327" i="4"/>
  <c r="K111" i="5"/>
  <c r="P111" i="5" s="1"/>
  <c r="E320" i="4"/>
  <c r="Q320" i="4" s="1"/>
  <c r="D321" i="4"/>
  <c r="B321" i="4"/>
  <c r="H328" i="5" l="1"/>
  <c r="R327" i="5"/>
  <c r="C321" i="4"/>
  <c r="S321" i="4"/>
  <c r="P321" i="4"/>
  <c r="R327" i="4"/>
  <c r="K327" i="4"/>
  <c r="A328" i="4"/>
  <c r="G328" i="4"/>
  <c r="I112" i="5"/>
  <c r="S112" i="5" s="1"/>
  <c r="E321" i="4"/>
  <c r="Q321" i="4" s="1"/>
  <c r="D322" i="4"/>
  <c r="B322" i="4"/>
  <c r="H329" i="5" l="1"/>
  <c r="R328" i="5"/>
  <c r="C322" i="4"/>
  <c r="S322" i="4"/>
  <c r="P322" i="4"/>
  <c r="R328" i="4"/>
  <c r="K328" i="4"/>
  <c r="A329" i="4"/>
  <c r="G329" i="4"/>
  <c r="L112" i="5"/>
  <c r="Q112" i="5" s="1"/>
  <c r="J112" i="5"/>
  <c r="E322" i="4"/>
  <c r="Q322" i="4" s="1"/>
  <c r="D323" i="4"/>
  <c r="B323" i="4"/>
  <c r="H330" i="5" l="1"/>
  <c r="R329" i="5"/>
  <c r="C323" i="4"/>
  <c r="S323" i="4"/>
  <c r="P323" i="4"/>
  <c r="R329" i="4"/>
  <c r="K329" i="4"/>
  <c r="A330" i="4"/>
  <c r="G330" i="4"/>
  <c r="K112" i="5"/>
  <c r="P112" i="5" s="1"/>
  <c r="E323" i="4"/>
  <c r="Q323" i="4" s="1"/>
  <c r="D324" i="4"/>
  <c r="B324" i="4"/>
  <c r="H331" i="5" l="1"/>
  <c r="R330" i="5"/>
  <c r="C324" i="4"/>
  <c r="S324" i="4"/>
  <c r="P324" i="4"/>
  <c r="R330" i="4"/>
  <c r="K330" i="4"/>
  <c r="A331" i="4"/>
  <c r="G331" i="4"/>
  <c r="I113" i="5"/>
  <c r="S113" i="5" s="1"/>
  <c r="E324" i="4"/>
  <c r="Q324" i="4" s="1"/>
  <c r="D325" i="4"/>
  <c r="B325" i="4"/>
  <c r="H332" i="5" l="1"/>
  <c r="R331" i="5"/>
  <c r="C325" i="4"/>
  <c r="S325" i="4"/>
  <c r="P325" i="4"/>
  <c r="R331" i="4"/>
  <c r="K331" i="4"/>
  <c r="A332" i="4"/>
  <c r="G332" i="4"/>
  <c r="L113" i="5"/>
  <c r="Q113" i="5" s="1"/>
  <c r="J113" i="5"/>
  <c r="E325" i="4"/>
  <c r="Q325" i="4" s="1"/>
  <c r="D326" i="4"/>
  <c r="B326" i="4"/>
  <c r="H333" i="5" l="1"/>
  <c r="R332" i="5"/>
  <c r="C326" i="4"/>
  <c r="S326" i="4"/>
  <c r="P326" i="4"/>
  <c r="R332" i="4"/>
  <c r="K332" i="4"/>
  <c r="A333" i="4"/>
  <c r="G333" i="4"/>
  <c r="K113" i="5"/>
  <c r="P113" i="5" s="1"/>
  <c r="E326" i="4"/>
  <c r="Q326" i="4" s="1"/>
  <c r="D327" i="4"/>
  <c r="B327" i="4"/>
  <c r="H334" i="5" l="1"/>
  <c r="R333" i="5"/>
  <c r="C327" i="4"/>
  <c r="E327" i="4" s="1"/>
  <c r="Q327" i="4" s="1"/>
  <c r="S327" i="4"/>
  <c r="P327" i="4"/>
  <c r="R333" i="4"/>
  <c r="K333" i="4"/>
  <c r="A334" i="4"/>
  <c r="G334" i="4"/>
  <c r="I114" i="5"/>
  <c r="S114" i="5" s="1"/>
  <c r="D328" i="4"/>
  <c r="B328" i="4"/>
  <c r="H335" i="5" l="1"/>
  <c r="R334" i="5"/>
  <c r="C328" i="4"/>
  <c r="S328" i="4"/>
  <c r="R334" i="4"/>
  <c r="P328" i="4"/>
  <c r="K334" i="4"/>
  <c r="A335" i="4"/>
  <c r="G335" i="4"/>
  <c r="J114" i="5"/>
  <c r="L114" i="5"/>
  <c r="Q114" i="5" s="1"/>
  <c r="E328" i="4"/>
  <c r="Q328" i="4" s="1"/>
  <c r="D329" i="4"/>
  <c r="B329" i="4"/>
  <c r="H336" i="5" l="1"/>
  <c r="R335" i="5"/>
  <c r="C329" i="4"/>
  <c r="E329" i="4" s="1"/>
  <c r="Q329" i="4" s="1"/>
  <c r="S329" i="4"/>
  <c r="P329" i="4"/>
  <c r="R335" i="4"/>
  <c r="K335" i="4"/>
  <c r="A336" i="4"/>
  <c r="G336" i="4"/>
  <c r="K114" i="5"/>
  <c r="P114" i="5" s="1"/>
  <c r="D330" i="4"/>
  <c r="B330" i="4"/>
  <c r="H337" i="5" l="1"/>
  <c r="R336" i="5"/>
  <c r="R336" i="4"/>
  <c r="C330" i="4"/>
  <c r="E330" i="4" s="1"/>
  <c r="Q330" i="4" s="1"/>
  <c r="S330" i="4"/>
  <c r="P330" i="4"/>
  <c r="K336" i="4"/>
  <c r="A337" i="4"/>
  <c r="G337" i="4"/>
  <c r="I115" i="5"/>
  <c r="S115" i="5" s="1"/>
  <c r="D331" i="4"/>
  <c r="B331" i="4"/>
  <c r="H338" i="5" l="1"/>
  <c r="R337" i="5"/>
  <c r="C331" i="4"/>
  <c r="S331" i="4"/>
  <c r="P331" i="4"/>
  <c r="R337" i="4"/>
  <c r="K337" i="4"/>
  <c r="A338" i="4"/>
  <c r="G338" i="4"/>
  <c r="J115" i="5"/>
  <c r="L115" i="5"/>
  <c r="Q115" i="5" s="1"/>
  <c r="E331" i="4"/>
  <c r="Q331" i="4" s="1"/>
  <c r="D332" i="4"/>
  <c r="B332" i="4"/>
  <c r="H339" i="5" l="1"/>
  <c r="R338" i="5"/>
  <c r="C332" i="4"/>
  <c r="E332" i="4" s="1"/>
  <c r="Q332" i="4" s="1"/>
  <c r="S332" i="4"/>
  <c r="P332" i="4"/>
  <c r="R338" i="4"/>
  <c r="K338" i="4"/>
  <c r="A339" i="4"/>
  <c r="G339" i="4"/>
  <c r="K115" i="5"/>
  <c r="P115" i="5" s="1"/>
  <c r="D333" i="4"/>
  <c r="B333" i="4"/>
  <c r="H340" i="5" l="1"/>
  <c r="R339" i="5"/>
  <c r="C333" i="4"/>
  <c r="S333" i="4"/>
  <c r="R339" i="4"/>
  <c r="P333" i="4"/>
  <c r="K339" i="4"/>
  <c r="A340" i="4"/>
  <c r="G340" i="4"/>
  <c r="I116" i="5"/>
  <c r="S116" i="5" s="1"/>
  <c r="E333" i="4"/>
  <c r="Q333" i="4" s="1"/>
  <c r="D334" i="4"/>
  <c r="B334" i="4"/>
  <c r="H341" i="5" l="1"/>
  <c r="R340" i="5"/>
  <c r="C334" i="4"/>
  <c r="E334" i="4" s="1"/>
  <c r="Q334" i="4" s="1"/>
  <c r="S334" i="4"/>
  <c r="P334" i="4"/>
  <c r="R340" i="4"/>
  <c r="K340" i="4"/>
  <c r="A341" i="4"/>
  <c r="G341" i="4"/>
  <c r="J116" i="5"/>
  <c r="L116" i="5"/>
  <c r="Q116" i="5" s="1"/>
  <c r="D335" i="4"/>
  <c r="B335" i="4"/>
  <c r="P335" i="4" l="1"/>
  <c r="H342" i="5"/>
  <c r="R341" i="5"/>
  <c r="C335" i="4"/>
  <c r="E335" i="4" s="1"/>
  <c r="Q335" i="4" s="1"/>
  <c r="S335" i="4"/>
  <c r="R341" i="4"/>
  <c r="K341" i="4"/>
  <c r="A342" i="4"/>
  <c r="G342" i="4"/>
  <c r="K116" i="5"/>
  <c r="P116" i="5" s="1"/>
  <c r="D336" i="4"/>
  <c r="B336" i="4"/>
  <c r="H343" i="5" l="1"/>
  <c r="R342" i="5"/>
  <c r="C336" i="4"/>
  <c r="S336" i="4"/>
  <c r="P336" i="4"/>
  <c r="R342" i="4"/>
  <c r="K342" i="4"/>
  <c r="A343" i="4"/>
  <c r="G343" i="4"/>
  <c r="I117" i="5"/>
  <c r="S117" i="5" s="1"/>
  <c r="E336" i="4"/>
  <c r="Q336" i="4" s="1"/>
  <c r="D337" i="4"/>
  <c r="B337" i="4"/>
  <c r="H344" i="5" l="1"/>
  <c r="R343" i="5"/>
  <c r="C337" i="4"/>
  <c r="S337" i="4"/>
  <c r="P337" i="4"/>
  <c r="R343" i="4"/>
  <c r="K343" i="4"/>
  <c r="A344" i="4"/>
  <c r="G344" i="4"/>
  <c r="L117" i="5"/>
  <c r="Q117" i="5" s="1"/>
  <c r="J117" i="5"/>
  <c r="E337" i="4"/>
  <c r="Q337" i="4" s="1"/>
  <c r="D338" i="4"/>
  <c r="B338" i="4"/>
  <c r="H345" i="5" l="1"/>
  <c r="R344" i="5"/>
  <c r="C338" i="4"/>
  <c r="S338" i="4"/>
  <c r="P338" i="4"/>
  <c r="R344" i="4"/>
  <c r="K344" i="4"/>
  <c r="A345" i="4"/>
  <c r="G345" i="4"/>
  <c r="K117" i="5"/>
  <c r="P117" i="5" s="1"/>
  <c r="E338" i="4"/>
  <c r="Q338" i="4" s="1"/>
  <c r="D339" i="4"/>
  <c r="B339" i="4"/>
  <c r="H346" i="5" l="1"/>
  <c r="R345" i="5"/>
  <c r="C339" i="4"/>
  <c r="S339" i="4"/>
  <c r="P339" i="4"/>
  <c r="R345" i="4"/>
  <c r="K345" i="4"/>
  <c r="A346" i="4"/>
  <c r="G346" i="4"/>
  <c r="I118" i="5"/>
  <c r="S118" i="5" s="1"/>
  <c r="E339" i="4"/>
  <c r="Q339" i="4" s="1"/>
  <c r="D340" i="4"/>
  <c r="B340" i="4"/>
  <c r="H347" i="5" l="1"/>
  <c r="R346" i="5"/>
  <c r="C340" i="4"/>
  <c r="E340" i="4" s="1"/>
  <c r="Q340" i="4" s="1"/>
  <c r="S340" i="4"/>
  <c r="P340" i="4"/>
  <c r="R346" i="4"/>
  <c r="K346" i="4"/>
  <c r="A347" i="4"/>
  <c r="G347" i="4"/>
  <c r="L118" i="5"/>
  <c r="Q118" i="5" s="1"/>
  <c r="J118" i="5"/>
  <c r="D341" i="4"/>
  <c r="B341" i="4"/>
  <c r="H348" i="5" l="1"/>
  <c r="R347" i="5"/>
  <c r="P341" i="4"/>
  <c r="R347" i="4"/>
  <c r="C341" i="4"/>
  <c r="E341" i="4" s="1"/>
  <c r="Q341" i="4" s="1"/>
  <c r="S341" i="4"/>
  <c r="K347" i="4"/>
  <c r="A348" i="4"/>
  <c r="G348" i="4"/>
  <c r="K118" i="5"/>
  <c r="P118" i="5" s="1"/>
  <c r="D342" i="4"/>
  <c r="B342" i="4"/>
  <c r="H349" i="5" l="1"/>
  <c r="R348" i="5"/>
  <c r="C342" i="4"/>
  <c r="S342" i="4"/>
  <c r="P342" i="4"/>
  <c r="R348" i="4"/>
  <c r="K348" i="4"/>
  <c r="A349" i="4"/>
  <c r="G349" i="4"/>
  <c r="I119" i="5"/>
  <c r="S119" i="5" s="1"/>
  <c r="E342" i="4"/>
  <c r="Q342" i="4" s="1"/>
  <c r="D343" i="4"/>
  <c r="B343" i="4"/>
  <c r="H350" i="5" l="1"/>
  <c r="R349" i="5"/>
  <c r="C343" i="4"/>
  <c r="E343" i="4" s="1"/>
  <c r="Q343" i="4" s="1"/>
  <c r="S343" i="4"/>
  <c r="P343" i="4"/>
  <c r="R349" i="4"/>
  <c r="K349" i="4"/>
  <c r="A350" i="4"/>
  <c r="G350" i="4"/>
  <c r="L119" i="5"/>
  <c r="Q119" i="5" s="1"/>
  <c r="J119" i="5"/>
  <c r="D344" i="4"/>
  <c r="B344" i="4"/>
  <c r="H351" i="5" l="1"/>
  <c r="R350" i="5"/>
  <c r="C344" i="4"/>
  <c r="S344" i="4"/>
  <c r="P344" i="4"/>
  <c r="R350" i="4"/>
  <c r="K350" i="4"/>
  <c r="A351" i="4"/>
  <c r="G351" i="4"/>
  <c r="K119" i="5"/>
  <c r="P119" i="5" s="1"/>
  <c r="E344" i="4"/>
  <c r="Q344" i="4" s="1"/>
  <c r="D345" i="4"/>
  <c r="B345" i="4"/>
  <c r="H352" i="5" l="1"/>
  <c r="R351" i="5"/>
  <c r="C345" i="4"/>
  <c r="E345" i="4" s="1"/>
  <c r="Q345" i="4" s="1"/>
  <c r="S345" i="4"/>
  <c r="P345" i="4"/>
  <c r="R351" i="4"/>
  <c r="K351" i="4"/>
  <c r="A352" i="4"/>
  <c r="G352" i="4"/>
  <c r="I120" i="5"/>
  <c r="S120" i="5" s="1"/>
  <c r="D346" i="4"/>
  <c r="B346" i="4"/>
  <c r="H353" i="5" l="1"/>
  <c r="R352" i="5"/>
  <c r="C346" i="4"/>
  <c r="E346" i="4" s="1"/>
  <c r="Q346" i="4" s="1"/>
  <c r="S346" i="4"/>
  <c r="R352" i="4"/>
  <c r="P346" i="4"/>
  <c r="K352" i="4"/>
  <c r="A353" i="4"/>
  <c r="G353" i="4"/>
  <c r="L120" i="5"/>
  <c r="Q120" i="5" s="1"/>
  <c r="J120" i="5"/>
  <c r="D347" i="4"/>
  <c r="B347" i="4"/>
  <c r="H354" i="5" l="1"/>
  <c r="R353" i="5"/>
  <c r="C347" i="4"/>
  <c r="S347" i="4"/>
  <c r="P347" i="4"/>
  <c r="R353" i="4"/>
  <c r="K353" i="4"/>
  <c r="A354" i="4"/>
  <c r="G354" i="4"/>
  <c r="K120" i="5"/>
  <c r="P120" i="5" s="1"/>
  <c r="E347" i="4"/>
  <c r="Q347" i="4" s="1"/>
  <c r="D348" i="4"/>
  <c r="B348" i="4"/>
  <c r="H355" i="5" l="1"/>
  <c r="R354" i="5"/>
  <c r="C348" i="4"/>
  <c r="S348" i="4"/>
  <c r="P348" i="4"/>
  <c r="R354" i="4"/>
  <c r="K354" i="4"/>
  <c r="A355" i="4"/>
  <c r="G355" i="4"/>
  <c r="I121" i="5"/>
  <c r="S121" i="5" s="1"/>
  <c r="E348" i="4"/>
  <c r="Q348" i="4" s="1"/>
  <c r="D349" i="4"/>
  <c r="B349" i="4"/>
  <c r="H356" i="5" l="1"/>
  <c r="R355" i="5"/>
  <c r="C349" i="4"/>
  <c r="S349" i="4"/>
  <c r="P349" i="4"/>
  <c r="R355" i="4"/>
  <c r="K355" i="4"/>
  <c r="A356" i="4"/>
  <c r="G356" i="4"/>
  <c r="J121" i="5"/>
  <c r="L121" i="5"/>
  <c r="Q121" i="5" s="1"/>
  <c r="E349" i="4"/>
  <c r="Q349" i="4" s="1"/>
  <c r="D350" i="4"/>
  <c r="B350" i="4"/>
  <c r="H357" i="5" l="1"/>
  <c r="R356" i="5"/>
  <c r="C350" i="4"/>
  <c r="S350" i="4"/>
  <c r="P350" i="4"/>
  <c r="R356" i="4"/>
  <c r="K356" i="4"/>
  <c r="A357" i="4"/>
  <c r="G357" i="4"/>
  <c r="K121" i="5"/>
  <c r="P121" i="5" s="1"/>
  <c r="E350" i="4"/>
  <c r="Q350" i="4" s="1"/>
  <c r="D351" i="4"/>
  <c r="B351" i="4"/>
  <c r="H358" i="5" l="1"/>
  <c r="R357" i="5"/>
  <c r="C351" i="4"/>
  <c r="E351" i="4" s="1"/>
  <c r="Q351" i="4" s="1"/>
  <c r="S351" i="4"/>
  <c r="P351" i="4"/>
  <c r="R357" i="4"/>
  <c r="K357" i="4"/>
  <c r="A358" i="4"/>
  <c r="G358" i="4"/>
  <c r="I122" i="5"/>
  <c r="S122" i="5" s="1"/>
  <c r="D352" i="4"/>
  <c r="B352" i="4"/>
  <c r="H359" i="5" l="1"/>
  <c r="R358" i="5"/>
  <c r="C352" i="4"/>
  <c r="S352" i="4"/>
  <c r="R358" i="4"/>
  <c r="P352" i="4"/>
  <c r="K358" i="4"/>
  <c r="A359" i="4"/>
  <c r="G359" i="4"/>
  <c r="L122" i="5"/>
  <c r="Q122" i="5" s="1"/>
  <c r="J122" i="5"/>
  <c r="E352" i="4"/>
  <c r="Q352" i="4" s="1"/>
  <c r="D353" i="4"/>
  <c r="B353" i="4"/>
  <c r="H360" i="5" l="1"/>
  <c r="R359" i="5"/>
  <c r="C353" i="4"/>
  <c r="S353" i="4"/>
  <c r="P353" i="4"/>
  <c r="R359" i="4"/>
  <c r="K359" i="4"/>
  <c r="A360" i="4"/>
  <c r="G360" i="4"/>
  <c r="K122" i="5"/>
  <c r="P122" i="5" s="1"/>
  <c r="E353" i="4"/>
  <c r="Q353" i="4" s="1"/>
  <c r="D354" i="4"/>
  <c r="B354" i="4"/>
  <c r="H361" i="5" l="1"/>
  <c r="R360" i="5"/>
  <c r="C354" i="4"/>
  <c r="S354" i="4"/>
  <c r="P354" i="4"/>
  <c r="R360" i="4"/>
  <c r="K360" i="4"/>
  <c r="A361" i="4"/>
  <c r="G361" i="4"/>
  <c r="I123" i="5"/>
  <c r="S123" i="5" s="1"/>
  <c r="E354" i="4"/>
  <c r="Q354" i="4" s="1"/>
  <c r="D355" i="4"/>
  <c r="B355" i="4"/>
  <c r="H362" i="5" l="1"/>
  <c r="R361" i="5"/>
  <c r="C355" i="4"/>
  <c r="S355" i="4"/>
  <c r="P355" i="4"/>
  <c r="R361" i="4"/>
  <c r="K361" i="4"/>
  <c r="A362" i="4"/>
  <c r="G362" i="4"/>
  <c r="J123" i="5"/>
  <c r="L123" i="5"/>
  <c r="Q123" i="5" s="1"/>
  <c r="E355" i="4"/>
  <c r="Q355" i="4" s="1"/>
  <c r="D356" i="4"/>
  <c r="B356" i="4"/>
  <c r="H363" i="5" l="1"/>
  <c r="R362" i="5"/>
  <c r="C356" i="4"/>
  <c r="S356" i="4"/>
  <c r="P356" i="4"/>
  <c r="R362" i="4"/>
  <c r="K362" i="4"/>
  <c r="A363" i="4"/>
  <c r="G363" i="4"/>
  <c r="K123" i="5"/>
  <c r="P123" i="5" s="1"/>
  <c r="E356" i="4"/>
  <c r="Q356" i="4" s="1"/>
  <c r="D357" i="4"/>
  <c r="B357" i="4"/>
  <c r="H364" i="5" l="1"/>
  <c r="R363" i="5"/>
  <c r="C357" i="4"/>
  <c r="S357" i="4"/>
  <c r="P357" i="4"/>
  <c r="R363" i="4"/>
  <c r="K363" i="4"/>
  <c r="A364" i="4"/>
  <c r="G364" i="4"/>
  <c r="I124" i="5"/>
  <c r="S124" i="5" s="1"/>
  <c r="E357" i="4"/>
  <c r="Q357" i="4" s="1"/>
  <c r="D358" i="4"/>
  <c r="B358" i="4"/>
  <c r="H365" i="5" l="1"/>
  <c r="R364" i="5"/>
  <c r="C358" i="4"/>
  <c r="S358" i="4"/>
  <c r="P358" i="4"/>
  <c r="R364" i="4"/>
  <c r="K364" i="4"/>
  <c r="A365" i="4"/>
  <c r="G365" i="4"/>
  <c r="J124" i="5"/>
  <c r="L124" i="5"/>
  <c r="Q124" i="5" s="1"/>
  <c r="E358" i="4"/>
  <c r="Q358" i="4" s="1"/>
  <c r="D359" i="4"/>
  <c r="B359" i="4"/>
  <c r="H366" i="5" l="1"/>
  <c r="R365" i="5"/>
  <c r="C359" i="4"/>
  <c r="S359" i="4"/>
  <c r="P359" i="4"/>
  <c r="R365" i="4"/>
  <c r="K365" i="4"/>
  <c r="A366" i="4"/>
  <c r="G366" i="4"/>
  <c r="K124" i="5"/>
  <c r="P124" i="5" s="1"/>
  <c r="E359" i="4"/>
  <c r="Q359" i="4" s="1"/>
  <c r="D360" i="4"/>
  <c r="B360" i="4"/>
  <c r="H367" i="5" l="1"/>
  <c r="R366" i="5"/>
  <c r="C360" i="4"/>
  <c r="S360" i="4"/>
  <c r="P360" i="4"/>
  <c r="R366" i="4"/>
  <c r="K366" i="4"/>
  <c r="A367" i="4"/>
  <c r="G367" i="4"/>
  <c r="I125" i="5"/>
  <c r="S125" i="5" s="1"/>
  <c r="E360" i="4"/>
  <c r="Q360" i="4" s="1"/>
  <c r="D361" i="4"/>
  <c r="B361" i="4"/>
  <c r="H368" i="5" l="1"/>
  <c r="R367" i="5"/>
  <c r="C361" i="4"/>
  <c r="E361" i="4" s="1"/>
  <c r="Q361" i="4" s="1"/>
  <c r="S361" i="4"/>
  <c r="P361" i="4"/>
  <c r="R367" i="4"/>
  <c r="K367" i="4"/>
  <c r="A368" i="4"/>
  <c r="G368" i="4"/>
  <c r="L125" i="5"/>
  <c r="Q125" i="5" s="1"/>
  <c r="J125" i="5"/>
  <c r="D362" i="4"/>
  <c r="B362" i="4"/>
  <c r="H369" i="5" l="1"/>
  <c r="R368" i="5"/>
  <c r="C362" i="4"/>
  <c r="S362" i="4"/>
  <c r="P362" i="4"/>
  <c r="R368" i="4"/>
  <c r="K368" i="4"/>
  <c r="A369" i="4"/>
  <c r="G369" i="4"/>
  <c r="K125" i="5"/>
  <c r="P125" i="5" s="1"/>
  <c r="E362" i="4"/>
  <c r="Q362" i="4" s="1"/>
  <c r="D363" i="4"/>
  <c r="B363" i="4"/>
  <c r="H370" i="5" l="1"/>
  <c r="R369" i="5"/>
  <c r="C363" i="4"/>
  <c r="S363" i="4"/>
  <c r="P363" i="4"/>
  <c r="R369" i="4"/>
  <c r="K369" i="4"/>
  <c r="A370" i="4"/>
  <c r="G370" i="4"/>
  <c r="I126" i="5"/>
  <c r="S126" i="5" s="1"/>
  <c r="E363" i="4"/>
  <c r="Q363" i="4" s="1"/>
  <c r="D364" i="4"/>
  <c r="B364" i="4"/>
  <c r="H371" i="5" l="1"/>
  <c r="R370" i="5"/>
  <c r="C364" i="4"/>
  <c r="E364" i="4" s="1"/>
  <c r="Q364" i="4" s="1"/>
  <c r="S364" i="4"/>
  <c r="P364" i="4"/>
  <c r="R370" i="4"/>
  <c r="K370" i="4"/>
  <c r="A371" i="4"/>
  <c r="G371" i="4"/>
  <c r="J126" i="5"/>
  <c r="L126" i="5"/>
  <c r="Q126" i="5" s="1"/>
  <c r="D365" i="4"/>
  <c r="B365" i="4"/>
  <c r="H372" i="5" l="1"/>
  <c r="R371" i="5"/>
  <c r="C365" i="4"/>
  <c r="S365" i="4"/>
  <c r="P365" i="4"/>
  <c r="R371" i="4"/>
  <c r="K371" i="4"/>
  <c r="A372" i="4"/>
  <c r="G372" i="4"/>
  <c r="K126" i="5"/>
  <c r="P126" i="5" s="1"/>
  <c r="E365" i="4"/>
  <c r="Q365" i="4" s="1"/>
  <c r="D366" i="4"/>
  <c r="B366" i="4"/>
  <c r="H373" i="5" l="1"/>
  <c r="R372" i="5"/>
  <c r="C366" i="4"/>
  <c r="S366" i="4"/>
  <c r="P366" i="4"/>
  <c r="R372" i="4"/>
  <c r="K372" i="4"/>
  <c r="A373" i="4"/>
  <c r="G373" i="4"/>
  <c r="I127" i="5"/>
  <c r="S127" i="5" s="1"/>
  <c r="E366" i="4"/>
  <c r="Q366" i="4" s="1"/>
  <c r="D367" i="4"/>
  <c r="B367" i="4"/>
  <c r="H374" i="5" l="1"/>
  <c r="R373" i="5"/>
  <c r="C367" i="4"/>
  <c r="E367" i="4" s="1"/>
  <c r="Q367" i="4" s="1"/>
  <c r="S367" i="4"/>
  <c r="P367" i="4"/>
  <c r="R373" i="4"/>
  <c r="K373" i="4"/>
  <c r="A374" i="4"/>
  <c r="G374" i="4"/>
  <c r="J127" i="5"/>
  <c r="L127" i="5"/>
  <c r="Q127" i="5" s="1"/>
  <c r="D368" i="4"/>
  <c r="B368" i="4"/>
  <c r="H375" i="5" l="1"/>
  <c r="R374" i="5"/>
  <c r="R374" i="4"/>
  <c r="C368" i="4"/>
  <c r="E368" i="4" s="1"/>
  <c r="Q368" i="4" s="1"/>
  <c r="S368" i="4"/>
  <c r="P368" i="4"/>
  <c r="K374" i="4"/>
  <c r="A375" i="4"/>
  <c r="G375" i="4"/>
  <c r="K127" i="5"/>
  <c r="P127" i="5" s="1"/>
  <c r="D369" i="4"/>
  <c r="B369" i="4"/>
  <c r="H376" i="5" l="1"/>
  <c r="R375" i="5"/>
  <c r="C369" i="4"/>
  <c r="S369" i="4"/>
  <c r="P369" i="4"/>
  <c r="R375" i="4"/>
  <c r="K375" i="4"/>
  <c r="A376" i="4"/>
  <c r="G376" i="4"/>
  <c r="I128" i="5"/>
  <c r="S128" i="5" s="1"/>
  <c r="E369" i="4"/>
  <c r="Q369" i="4" s="1"/>
  <c r="D370" i="4"/>
  <c r="B370" i="4"/>
  <c r="H377" i="5" l="1"/>
  <c r="R376" i="5"/>
  <c r="C370" i="4"/>
  <c r="E370" i="4" s="1"/>
  <c r="Q370" i="4" s="1"/>
  <c r="S370" i="4"/>
  <c r="P370" i="4"/>
  <c r="R376" i="4"/>
  <c r="K376" i="4"/>
  <c r="A377" i="4"/>
  <c r="G377" i="4"/>
  <c r="J128" i="5"/>
  <c r="L128" i="5"/>
  <c r="Q128" i="5" s="1"/>
  <c r="D371" i="4"/>
  <c r="B371" i="4"/>
  <c r="H378" i="5" l="1"/>
  <c r="R377" i="5"/>
  <c r="C371" i="4"/>
  <c r="S371" i="4"/>
  <c r="P371" i="4"/>
  <c r="R377" i="4"/>
  <c r="K377" i="4"/>
  <c r="A378" i="4"/>
  <c r="G378" i="4"/>
  <c r="K128" i="5"/>
  <c r="P128" i="5" s="1"/>
  <c r="E371" i="4"/>
  <c r="Q371" i="4" s="1"/>
  <c r="D372" i="4"/>
  <c r="B372" i="4"/>
  <c r="H379" i="5" l="1"/>
  <c r="R378" i="5"/>
  <c r="C372" i="4"/>
  <c r="E372" i="4" s="1"/>
  <c r="Q372" i="4" s="1"/>
  <c r="S372" i="4"/>
  <c r="P372" i="4"/>
  <c r="R378" i="4"/>
  <c r="K378" i="4"/>
  <c r="A379" i="4"/>
  <c r="G379" i="4"/>
  <c r="I129" i="5"/>
  <c r="S129" i="5" s="1"/>
  <c r="D373" i="4"/>
  <c r="B373" i="4"/>
  <c r="H380" i="5" l="1"/>
  <c r="R379" i="5"/>
  <c r="C373" i="4"/>
  <c r="S373" i="4"/>
  <c r="P373" i="4"/>
  <c r="R379" i="4"/>
  <c r="K379" i="4"/>
  <c r="A380" i="4"/>
  <c r="G380" i="4"/>
  <c r="L129" i="5"/>
  <c r="Q129" i="5" s="1"/>
  <c r="J129" i="5"/>
  <c r="E373" i="4"/>
  <c r="Q373" i="4" s="1"/>
  <c r="D374" i="4"/>
  <c r="B374" i="4"/>
  <c r="H381" i="5" l="1"/>
  <c r="R380" i="5"/>
  <c r="C374" i="4"/>
  <c r="S374" i="4"/>
  <c r="P374" i="4"/>
  <c r="R380" i="4"/>
  <c r="K380" i="4"/>
  <c r="A381" i="4"/>
  <c r="G381" i="4"/>
  <c r="K129" i="5"/>
  <c r="P129" i="5" s="1"/>
  <c r="E374" i="4"/>
  <c r="Q374" i="4" s="1"/>
  <c r="D375" i="4"/>
  <c r="B375" i="4"/>
  <c r="H382" i="5" l="1"/>
  <c r="R381" i="5"/>
  <c r="C375" i="4"/>
  <c r="E375" i="4" s="1"/>
  <c r="Q375" i="4" s="1"/>
  <c r="S375" i="4"/>
  <c r="P375" i="4"/>
  <c r="R381" i="4"/>
  <c r="K381" i="4"/>
  <c r="A382" i="4"/>
  <c r="G382" i="4"/>
  <c r="I130" i="5"/>
  <c r="S130" i="5" s="1"/>
  <c r="D376" i="4"/>
  <c r="B376" i="4"/>
  <c r="H383" i="5" l="1"/>
  <c r="R382" i="5"/>
  <c r="C376" i="4"/>
  <c r="E376" i="4" s="1"/>
  <c r="Q376" i="4" s="1"/>
  <c r="S376" i="4"/>
  <c r="P376" i="4"/>
  <c r="R382" i="4"/>
  <c r="K382" i="4"/>
  <c r="A383" i="4"/>
  <c r="G383" i="4"/>
  <c r="J130" i="5"/>
  <c r="L130" i="5"/>
  <c r="Q130" i="5" s="1"/>
  <c r="D377" i="4"/>
  <c r="B377" i="4"/>
  <c r="H384" i="5" l="1"/>
  <c r="R383" i="5"/>
  <c r="C377" i="4"/>
  <c r="S377" i="4"/>
  <c r="P377" i="4"/>
  <c r="R383" i="4"/>
  <c r="K383" i="4"/>
  <c r="A384" i="4"/>
  <c r="G384" i="4"/>
  <c r="K130" i="5"/>
  <c r="P130" i="5" s="1"/>
  <c r="E377" i="4"/>
  <c r="Q377" i="4" s="1"/>
  <c r="D378" i="4"/>
  <c r="B378" i="4"/>
  <c r="H385" i="5" l="1"/>
  <c r="R384" i="5"/>
  <c r="C378" i="4"/>
  <c r="S378" i="4"/>
  <c r="P378" i="4"/>
  <c r="R384" i="4"/>
  <c r="K384" i="4"/>
  <c r="A385" i="4"/>
  <c r="G385" i="4"/>
  <c r="I131" i="5"/>
  <c r="S131" i="5" s="1"/>
  <c r="E378" i="4"/>
  <c r="Q378" i="4" s="1"/>
  <c r="D379" i="4"/>
  <c r="B379" i="4"/>
  <c r="H386" i="5" l="1"/>
  <c r="R385" i="5"/>
  <c r="C379" i="4"/>
  <c r="E379" i="4" s="1"/>
  <c r="Q379" i="4" s="1"/>
  <c r="S379" i="4"/>
  <c r="P379" i="4"/>
  <c r="R385" i="4"/>
  <c r="K385" i="4"/>
  <c r="A386" i="4"/>
  <c r="G386" i="4"/>
  <c r="L131" i="5"/>
  <c r="Q131" i="5" s="1"/>
  <c r="J131" i="5"/>
  <c r="D380" i="4"/>
  <c r="B380" i="4"/>
  <c r="H387" i="5" l="1"/>
  <c r="R386" i="5"/>
  <c r="C380" i="4"/>
  <c r="S380" i="4"/>
  <c r="P380" i="4"/>
  <c r="R386" i="4"/>
  <c r="K386" i="4"/>
  <c r="A387" i="4"/>
  <c r="G387" i="4"/>
  <c r="K131" i="5"/>
  <c r="P131" i="5" s="1"/>
  <c r="E380" i="4"/>
  <c r="Q380" i="4" s="1"/>
  <c r="D381" i="4"/>
  <c r="B381" i="4"/>
  <c r="H388" i="5" l="1"/>
  <c r="R387" i="5"/>
  <c r="C381" i="4"/>
  <c r="E381" i="4" s="1"/>
  <c r="Q381" i="4" s="1"/>
  <c r="S381" i="4"/>
  <c r="P381" i="4"/>
  <c r="R387" i="4"/>
  <c r="K387" i="4"/>
  <c r="A388" i="4"/>
  <c r="G388" i="4"/>
  <c r="I132" i="5"/>
  <c r="S132" i="5" s="1"/>
  <c r="D382" i="4"/>
  <c r="B382" i="4"/>
  <c r="H389" i="5" l="1"/>
  <c r="R388" i="5"/>
  <c r="C382" i="4"/>
  <c r="E382" i="4" s="1"/>
  <c r="Q382" i="4" s="1"/>
  <c r="S382" i="4"/>
  <c r="P382" i="4"/>
  <c r="R388" i="4"/>
  <c r="K388" i="4"/>
  <c r="A389" i="4"/>
  <c r="G389" i="4"/>
  <c r="L132" i="5"/>
  <c r="Q132" i="5" s="1"/>
  <c r="J132" i="5"/>
  <c r="D383" i="4"/>
  <c r="B383" i="4"/>
  <c r="H390" i="5" l="1"/>
  <c r="R389" i="5"/>
  <c r="C383" i="4"/>
  <c r="E383" i="4" s="1"/>
  <c r="Q383" i="4" s="1"/>
  <c r="S383" i="4"/>
  <c r="P383" i="4"/>
  <c r="R389" i="4"/>
  <c r="K389" i="4"/>
  <c r="A390" i="4"/>
  <c r="G390" i="4"/>
  <c r="K132" i="5"/>
  <c r="P132" i="5" s="1"/>
  <c r="D384" i="4"/>
  <c r="B384" i="4"/>
  <c r="H391" i="5" l="1"/>
  <c r="R390" i="5"/>
  <c r="C384" i="4"/>
  <c r="S384" i="4"/>
  <c r="P384" i="4"/>
  <c r="R390" i="4"/>
  <c r="K390" i="4"/>
  <c r="A391" i="4"/>
  <c r="G391" i="4"/>
  <c r="I133" i="5"/>
  <c r="S133" i="5" s="1"/>
  <c r="E384" i="4"/>
  <c r="Q384" i="4" s="1"/>
  <c r="D385" i="4"/>
  <c r="B385" i="4"/>
  <c r="H392" i="5" l="1"/>
  <c r="R391" i="5"/>
  <c r="C385" i="4"/>
  <c r="E385" i="4" s="1"/>
  <c r="Q385" i="4" s="1"/>
  <c r="S385" i="4"/>
  <c r="P385" i="4"/>
  <c r="R391" i="4"/>
  <c r="K391" i="4"/>
  <c r="A392" i="4"/>
  <c r="G392" i="4"/>
  <c r="L133" i="5"/>
  <c r="Q133" i="5" s="1"/>
  <c r="J133" i="5"/>
  <c r="D386" i="4"/>
  <c r="B386" i="4"/>
  <c r="H393" i="5" l="1"/>
  <c r="R392" i="5"/>
  <c r="C386" i="4"/>
  <c r="S386" i="4"/>
  <c r="P386" i="4"/>
  <c r="R392" i="4"/>
  <c r="K392" i="4"/>
  <c r="A393" i="4"/>
  <c r="G393" i="4"/>
  <c r="K133" i="5"/>
  <c r="P133" i="5" s="1"/>
  <c r="E386" i="4"/>
  <c r="Q386" i="4" s="1"/>
  <c r="D387" i="4"/>
  <c r="B387" i="4"/>
  <c r="H394" i="5" l="1"/>
  <c r="R393" i="5"/>
  <c r="C387" i="4"/>
  <c r="S387" i="4"/>
  <c r="P387" i="4"/>
  <c r="R393" i="4"/>
  <c r="K393" i="4"/>
  <c r="A394" i="4"/>
  <c r="G394" i="4"/>
  <c r="I134" i="5"/>
  <c r="S134" i="5" s="1"/>
  <c r="E387" i="4"/>
  <c r="Q387" i="4" s="1"/>
  <c r="D388" i="4"/>
  <c r="B388" i="4"/>
  <c r="H395" i="5" l="1"/>
  <c r="R394" i="5"/>
  <c r="C388" i="4"/>
  <c r="S388" i="4"/>
  <c r="P388" i="4"/>
  <c r="R394" i="4"/>
  <c r="K394" i="4"/>
  <c r="A395" i="4"/>
  <c r="G395" i="4"/>
  <c r="J134" i="5"/>
  <c r="L134" i="5"/>
  <c r="Q134" i="5" s="1"/>
  <c r="E388" i="4"/>
  <c r="Q388" i="4" s="1"/>
  <c r="D389" i="4"/>
  <c r="B389" i="4"/>
  <c r="H396" i="5" l="1"/>
  <c r="R395" i="5"/>
  <c r="C389" i="4"/>
  <c r="S389" i="4"/>
  <c r="P389" i="4"/>
  <c r="R395" i="4"/>
  <c r="K395" i="4"/>
  <c r="A396" i="4"/>
  <c r="G396" i="4"/>
  <c r="K134" i="5"/>
  <c r="P134" i="5" s="1"/>
  <c r="E389" i="4"/>
  <c r="Q389" i="4" s="1"/>
  <c r="D390" i="4"/>
  <c r="B390" i="4"/>
  <c r="H397" i="5" l="1"/>
  <c r="R396" i="5"/>
  <c r="C390" i="4"/>
  <c r="E390" i="4" s="1"/>
  <c r="Q390" i="4" s="1"/>
  <c r="S390" i="4"/>
  <c r="P390" i="4"/>
  <c r="R396" i="4"/>
  <c r="K396" i="4"/>
  <c r="A397" i="4"/>
  <c r="G397" i="4"/>
  <c r="I135" i="5"/>
  <c r="S135" i="5" s="1"/>
  <c r="D391" i="4"/>
  <c r="B391" i="4"/>
  <c r="H398" i="5" l="1"/>
  <c r="R397" i="5"/>
  <c r="C391" i="4"/>
  <c r="E391" i="4" s="1"/>
  <c r="Q391" i="4" s="1"/>
  <c r="S391" i="4"/>
  <c r="P391" i="4"/>
  <c r="R397" i="4"/>
  <c r="K397" i="4"/>
  <c r="A398" i="4"/>
  <c r="G398" i="4"/>
  <c r="L135" i="5"/>
  <c r="Q135" i="5" s="1"/>
  <c r="J135" i="5"/>
  <c r="D392" i="4"/>
  <c r="B392" i="4"/>
  <c r="H399" i="5" l="1"/>
  <c r="R398" i="5"/>
  <c r="C392" i="4"/>
  <c r="E392" i="4" s="1"/>
  <c r="Q392" i="4" s="1"/>
  <c r="S392" i="4"/>
  <c r="P392" i="4"/>
  <c r="R398" i="4"/>
  <c r="K398" i="4"/>
  <c r="A399" i="4"/>
  <c r="G399" i="4"/>
  <c r="K135" i="5"/>
  <c r="P135" i="5" s="1"/>
  <c r="D393" i="4"/>
  <c r="B393" i="4"/>
  <c r="H400" i="5" l="1"/>
  <c r="R399" i="5"/>
  <c r="C393" i="4"/>
  <c r="S393" i="4"/>
  <c r="R399" i="4"/>
  <c r="P393" i="4"/>
  <c r="K399" i="4"/>
  <c r="A400" i="4"/>
  <c r="G400" i="4"/>
  <c r="I136" i="5"/>
  <c r="S136" i="5" s="1"/>
  <c r="E393" i="4"/>
  <c r="Q393" i="4" s="1"/>
  <c r="D394" i="4"/>
  <c r="B394" i="4"/>
  <c r="H401" i="5" l="1"/>
  <c r="R400" i="5"/>
  <c r="C394" i="4"/>
  <c r="E394" i="4" s="1"/>
  <c r="Q394" i="4" s="1"/>
  <c r="S394" i="4"/>
  <c r="R400" i="4"/>
  <c r="P394" i="4"/>
  <c r="K400" i="4"/>
  <c r="A401" i="4"/>
  <c r="G401" i="4"/>
  <c r="J136" i="5"/>
  <c r="L136" i="5"/>
  <c r="Q136" i="5" s="1"/>
  <c r="D395" i="4"/>
  <c r="B395" i="4"/>
  <c r="H402" i="5" l="1"/>
  <c r="R401" i="5"/>
  <c r="C395" i="4"/>
  <c r="S395" i="4"/>
  <c r="P395" i="4"/>
  <c r="R401" i="4"/>
  <c r="K401" i="4"/>
  <c r="A402" i="4"/>
  <c r="G402" i="4"/>
  <c r="K136" i="5"/>
  <c r="P136" i="5" s="1"/>
  <c r="E395" i="4"/>
  <c r="Q395" i="4" s="1"/>
  <c r="D396" i="4"/>
  <c r="B396" i="4"/>
  <c r="H403" i="5" l="1"/>
  <c r="R402" i="5"/>
  <c r="C396" i="4"/>
  <c r="S396" i="4"/>
  <c r="P396" i="4"/>
  <c r="R402" i="4"/>
  <c r="K402" i="4"/>
  <c r="A403" i="4"/>
  <c r="G403" i="4"/>
  <c r="I137" i="5"/>
  <c r="S137" i="5" s="1"/>
  <c r="E396" i="4"/>
  <c r="Q396" i="4" s="1"/>
  <c r="D397" i="4"/>
  <c r="B397" i="4"/>
  <c r="H404" i="5" l="1"/>
  <c r="R403" i="5"/>
  <c r="C397" i="4"/>
  <c r="E397" i="4" s="1"/>
  <c r="Q397" i="4" s="1"/>
  <c r="S397" i="4"/>
  <c r="P397" i="4"/>
  <c r="R403" i="4"/>
  <c r="K403" i="4"/>
  <c r="A404" i="4"/>
  <c r="G404" i="4"/>
  <c r="J137" i="5"/>
  <c r="L137" i="5"/>
  <c r="Q137" i="5" s="1"/>
  <c r="D398" i="4"/>
  <c r="B398" i="4"/>
  <c r="H405" i="5" l="1"/>
  <c r="R404" i="5"/>
  <c r="C398" i="4"/>
  <c r="S398" i="4"/>
  <c r="P398" i="4"/>
  <c r="R404" i="4"/>
  <c r="K404" i="4"/>
  <c r="A405" i="4"/>
  <c r="G405" i="4"/>
  <c r="K137" i="5"/>
  <c r="P137" i="5" s="1"/>
  <c r="E398" i="4"/>
  <c r="Q398" i="4" s="1"/>
  <c r="D399" i="4"/>
  <c r="B399" i="4"/>
  <c r="H406" i="5" l="1"/>
  <c r="R405" i="5"/>
  <c r="C399" i="4"/>
  <c r="E399" i="4" s="1"/>
  <c r="Q399" i="4" s="1"/>
  <c r="S399" i="4"/>
  <c r="P399" i="4"/>
  <c r="R405" i="4"/>
  <c r="K405" i="4"/>
  <c r="A406" i="4"/>
  <c r="G406" i="4"/>
  <c r="I138" i="5"/>
  <c r="S138" i="5" s="1"/>
  <c r="D400" i="4"/>
  <c r="B400" i="4"/>
  <c r="H407" i="5" l="1"/>
  <c r="R406" i="5"/>
  <c r="C400" i="4"/>
  <c r="E400" i="4" s="1"/>
  <c r="Q400" i="4" s="1"/>
  <c r="S400" i="4"/>
  <c r="P400" i="4"/>
  <c r="R406" i="4"/>
  <c r="K406" i="4"/>
  <c r="A407" i="4"/>
  <c r="G407" i="4"/>
  <c r="J138" i="5"/>
  <c r="L138" i="5"/>
  <c r="Q138" i="5" s="1"/>
  <c r="D401" i="4"/>
  <c r="B401" i="4"/>
  <c r="H408" i="5" l="1"/>
  <c r="R407" i="5"/>
  <c r="C401" i="4"/>
  <c r="E401" i="4" s="1"/>
  <c r="Q401" i="4" s="1"/>
  <c r="S401" i="4"/>
  <c r="P401" i="4"/>
  <c r="R407" i="4"/>
  <c r="K407" i="4"/>
  <c r="A408" i="4"/>
  <c r="G408" i="4"/>
  <c r="K138" i="5"/>
  <c r="P138" i="5" s="1"/>
  <c r="D402" i="4"/>
  <c r="B402" i="4"/>
  <c r="H409" i="5" l="1"/>
  <c r="R408" i="5"/>
  <c r="C402" i="4"/>
  <c r="S402" i="4"/>
  <c r="R408" i="4"/>
  <c r="P402" i="4"/>
  <c r="K408" i="4"/>
  <c r="A409" i="4"/>
  <c r="G409" i="4"/>
  <c r="I139" i="5"/>
  <c r="S139" i="5" s="1"/>
  <c r="E402" i="4"/>
  <c r="Q402" i="4" s="1"/>
  <c r="D403" i="4"/>
  <c r="B403" i="4"/>
  <c r="H410" i="5" l="1"/>
  <c r="R409" i="5"/>
  <c r="C403" i="4"/>
  <c r="E403" i="4" s="1"/>
  <c r="Q403" i="4" s="1"/>
  <c r="S403" i="4"/>
  <c r="P403" i="4"/>
  <c r="R409" i="4"/>
  <c r="K409" i="4"/>
  <c r="A410" i="4"/>
  <c r="G410" i="4"/>
  <c r="J139" i="5"/>
  <c r="L139" i="5"/>
  <c r="Q139" i="5" s="1"/>
  <c r="D404" i="4"/>
  <c r="B404" i="4"/>
  <c r="H411" i="5" l="1"/>
  <c r="R410" i="5"/>
  <c r="C404" i="4"/>
  <c r="E404" i="4" s="1"/>
  <c r="Q404" i="4" s="1"/>
  <c r="S404" i="4"/>
  <c r="P404" i="4"/>
  <c r="R410" i="4"/>
  <c r="K410" i="4"/>
  <c r="A411" i="4"/>
  <c r="G411" i="4"/>
  <c r="K139" i="5"/>
  <c r="P139" i="5" s="1"/>
  <c r="D405" i="4"/>
  <c r="B405" i="4"/>
  <c r="H412" i="5" l="1"/>
  <c r="R411" i="5"/>
  <c r="C405" i="4"/>
  <c r="S405" i="4"/>
  <c r="R411" i="4"/>
  <c r="P405" i="4"/>
  <c r="K411" i="4"/>
  <c r="A412" i="4"/>
  <c r="G412" i="4"/>
  <c r="I140" i="5"/>
  <c r="S140" i="5" s="1"/>
  <c r="E405" i="4"/>
  <c r="Q405" i="4" s="1"/>
  <c r="D406" i="4"/>
  <c r="B406" i="4"/>
  <c r="H413" i="5" l="1"/>
  <c r="R412" i="5"/>
  <c r="C406" i="4"/>
  <c r="E406" i="4" s="1"/>
  <c r="Q406" i="4" s="1"/>
  <c r="S406" i="4"/>
  <c r="P406" i="4"/>
  <c r="R412" i="4"/>
  <c r="K412" i="4"/>
  <c r="A413" i="4"/>
  <c r="G413" i="4"/>
  <c r="L140" i="5"/>
  <c r="Q140" i="5" s="1"/>
  <c r="J140" i="5"/>
  <c r="D407" i="4"/>
  <c r="B407" i="4"/>
  <c r="H414" i="5" l="1"/>
  <c r="R413" i="5"/>
  <c r="C407" i="4"/>
  <c r="S407" i="4"/>
  <c r="P407" i="4"/>
  <c r="R413" i="4"/>
  <c r="K413" i="4"/>
  <c r="A414" i="4"/>
  <c r="G414" i="4"/>
  <c r="K140" i="5"/>
  <c r="P140" i="5" s="1"/>
  <c r="E407" i="4"/>
  <c r="Q407" i="4" s="1"/>
  <c r="D408" i="4"/>
  <c r="B408" i="4"/>
  <c r="H415" i="5" l="1"/>
  <c r="R414" i="5"/>
  <c r="C408" i="4"/>
  <c r="E408" i="4" s="1"/>
  <c r="Q408" i="4" s="1"/>
  <c r="S408" i="4"/>
  <c r="P408" i="4"/>
  <c r="R414" i="4"/>
  <c r="K414" i="4"/>
  <c r="A415" i="4"/>
  <c r="G415" i="4"/>
  <c r="I141" i="5"/>
  <c r="S141" i="5" s="1"/>
  <c r="D409" i="4"/>
  <c r="B409" i="4"/>
  <c r="H416" i="5" l="1"/>
  <c r="R415" i="5"/>
  <c r="C409" i="4"/>
  <c r="S409" i="4"/>
  <c r="P409" i="4"/>
  <c r="R415" i="4"/>
  <c r="K415" i="4"/>
  <c r="A416" i="4"/>
  <c r="G416" i="4"/>
  <c r="L141" i="5"/>
  <c r="Q141" i="5" s="1"/>
  <c r="J141" i="5"/>
  <c r="E409" i="4"/>
  <c r="Q409" i="4" s="1"/>
  <c r="D410" i="4"/>
  <c r="B410" i="4"/>
  <c r="H417" i="5" l="1"/>
  <c r="R416" i="5"/>
  <c r="C410" i="4"/>
  <c r="S410" i="4"/>
  <c r="P410" i="4"/>
  <c r="R416" i="4"/>
  <c r="K416" i="4"/>
  <c r="A417" i="4"/>
  <c r="G417" i="4"/>
  <c r="K141" i="5"/>
  <c r="P141" i="5" s="1"/>
  <c r="E410" i="4"/>
  <c r="Q410" i="4" s="1"/>
  <c r="D411" i="4"/>
  <c r="B411" i="4"/>
  <c r="H418" i="5" l="1"/>
  <c r="R417" i="5"/>
  <c r="C411" i="4"/>
  <c r="S411" i="4"/>
  <c r="P411" i="4"/>
  <c r="R417" i="4"/>
  <c r="K417" i="4"/>
  <c r="A418" i="4"/>
  <c r="G418" i="4"/>
  <c r="I142" i="5"/>
  <c r="S142" i="5" s="1"/>
  <c r="E411" i="4"/>
  <c r="Q411" i="4" s="1"/>
  <c r="D412" i="4"/>
  <c r="B412" i="4"/>
  <c r="H419" i="5" l="1"/>
  <c r="R418" i="5"/>
  <c r="C412" i="4"/>
  <c r="E412" i="4" s="1"/>
  <c r="Q412" i="4" s="1"/>
  <c r="S412" i="4"/>
  <c r="P412" i="4"/>
  <c r="R418" i="4"/>
  <c r="K418" i="4"/>
  <c r="A419" i="4"/>
  <c r="G419" i="4"/>
  <c r="L142" i="5"/>
  <c r="Q142" i="5" s="1"/>
  <c r="J142" i="5"/>
  <c r="D413" i="4"/>
  <c r="B413" i="4"/>
  <c r="H420" i="5" l="1"/>
  <c r="R419" i="5"/>
  <c r="C413" i="4"/>
  <c r="S413" i="4"/>
  <c r="P413" i="4"/>
  <c r="R419" i="4"/>
  <c r="K419" i="4"/>
  <c r="A420" i="4"/>
  <c r="G420" i="4"/>
  <c r="K142" i="5"/>
  <c r="P142" i="5" s="1"/>
  <c r="E413" i="4"/>
  <c r="Q413" i="4" s="1"/>
  <c r="D414" i="4"/>
  <c r="B414" i="4"/>
  <c r="H421" i="5" l="1"/>
  <c r="R420" i="5"/>
  <c r="C414" i="4"/>
  <c r="S414" i="4"/>
  <c r="P414" i="4"/>
  <c r="R420" i="4"/>
  <c r="K420" i="4"/>
  <c r="A421" i="4"/>
  <c r="G421" i="4"/>
  <c r="I143" i="5"/>
  <c r="S143" i="5" s="1"/>
  <c r="E414" i="4"/>
  <c r="Q414" i="4" s="1"/>
  <c r="D415" i="4"/>
  <c r="B415" i="4"/>
  <c r="H422" i="5" l="1"/>
  <c r="R421" i="5"/>
  <c r="C415" i="4"/>
  <c r="E415" i="4" s="1"/>
  <c r="Q415" i="4" s="1"/>
  <c r="S415" i="4"/>
  <c r="P415" i="4"/>
  <c r="R421" i="4"/>
  <c r="K421" i="4"/>
  <c r="A422" i="4"/>
  <c r="G422" i="4"/>
  <c r="L143" i="5"/>
  <c r="Q143" i="5" s="1"/>
  <c r="J143" i="5"/>
  <c r="D416" i="4"/>
  <c r="B416" i="4"/>
  <c r="H423" i="5" l="1"/>
  <c r="R422" i="5"/>
  <c r="C416" i="4"/>
  <c r="S416" i="4"/>
  <c r="P416" i="4"/>
  <c r="R422" i="4"/>
  <c r="K422" i="4"/>
  <c r="A423" i="4"/>
  <c r="G423" i="4"/>
  <c r="K143" i="5"/>
  <c r="P143" i="5" s="1"/>
  <c r="E416" i="4"/>
  <c r="Q416" i="4" s="1"/>
  <c r="D417" i="4"/>
  <c r="B417" i="4"/>
  <c r="H424" i="5" l="1"/>
  <c r="R423" i="5"/>
  <c r="C417" i="4"/>
  <c r="S417" i="4"/>
  <c r="P417" i="4"/>
  <c r="R423" i="4"/>
  <c r="K423" i="4"/>
  <c r="A424" i="4"/>
  <c r="G424" i="4"/>
  <c r="I144" i="5"/>
  <c r="S144" i="5" s="1"/>
  <c r="E417" i="4"/>
  <c r="Q417" i="4" s="1"/>
  <c r="D418" i="4"/>
  <c r="B418" i="4"/>
  <c r="H425" i="5" l="1"/>
  <c r="R424" i="5"/>
  <c r="C418" i="4"/>
  <c r="E418" i="4" s="1"/>
  <c r="Q418" i="4" s="1"/>
  <c r="S418" i="4"/>
  <c r="P418" i="4"/>
  <c r="R424" i="4"/>
  <c r="K424" i="4"/>
  <c r="A425" i="4"/>
  <c r="G425" i="4"/>
  <c r="L144" i="5"/>
  <c r="Q144" i="5" s="1"/>
  <c r="J144" i="5"/>
  <c r="D419" i="4"/>
  <c r="B419" i="4"/>
  <c r="H426" i="5" l="1"/>
  <c r="R425" i="5"/>
  <c r="C419" i="4"/>
  <c r="S419" i="4"/>
  <c r="P419" i="4"/>
  <c r="R425" i="4"/>
  <c r="K425" i="4"/>
  <c r="A426" i="4"/>
  <c r="G426" i="4"/>
  <c r="K144" i="5"/>
  <c r="P144" i="5" s="1"/>
  <c r="E419" i="4"/>
  <c r="Q419" i="4" s="1"/>
  <c r="D420" i="4"/>
  <c r="B420" i="4"/>
  <c r="H427" i="5" l="1"/>
  <c r="R426" i="5"/>
  <c r="C420" i="4"/>
  <c r="E420" i="4" s="1"/>
  <c r="Q420" i="4" s="1"/>
  <c r="S420" i="4"/>
  <c r="P420" i="4"/>
  <c r="R426" i="4"/>
  <c r="K426" i="4"/>
  <c r="A427" i="4"/>
  <c r="G427" i="4"/>
  <c r="I145" i="5"/>
  <c r="S145" i="5" s="1"/>
  <c r="D421" i="4"/>
  <c r="B421" i="4"/>
  <c r="H428" i="5" l="1"/>
  <c r="R427" i="5"/>
  <c r="C421" i="4"/>
  <c r="S421" i="4"/>
  <c r="P421" i="4"/>
  <c r="R427" i="4"/>
  <c r="K427" i="4"/>
  <c r="A428" i="4"/>
  <c r="G428" i="4"/>
  <c r="L145" i="5"/>
  <c r="Q145" i="5" s="1"/>
  <c r="J145" i="5"/>
  <c r="E421" i="4"/>
  <c r="Q421" i="4" s="1"/>
  <c r="D422" i="4"/>
  <c r="B422" i="4"/>
  <c r="H429" i="5" l="1"/>
  <c r="R428" i="5"/>
  <c r="C422" i="4"/>
  <c r="S422" i="4"/>
  <c r="P422" i="4"/>
  <c r="R428" i="4"/>
  <c r="K428" i="4"/>
  <c r="A429" i="4"/>
  <c r="G429" i="4"/>
  <c r="K145" i="5"/>
  <c r="P145" i="5" s="1"/>
  <c r="E422" i="4"/>
  <c r="Q422" i="4" s="1"/>
  <c r="D423" i="4"/>
  <c r="B423" i="4"/>
  <c r="H430" i="5" l="1"/>
  <c r="R429" i="5"/>
  <c r="C423" i="4"/>
  <c r="E423" i="4" s="1"/>
  <c r="Q423" i="4" s="1"/>
  <c r="S423" i="4"/>
  <c r="P423" i="4"/>
  <c r="R429" i="4"/>
  <c r="K429" i="4"/>
  <c r="A430" i="4"/>
  <c r="G430" i="4"/>
  <c r="I146" i="5"/>
  <c r="S146" i="5" s="1"/>
  <c r="D424" i="4"/>
  <c r="B424" i="4"/>
  <c r="H431" i="5" l="1"/>
  <c r="R430" i="5"/>
  <c r="C424" i="4"/>
  <c r="E424" i="4" s="1"/>
  <c r="Q424" i="4" s="1"/>
  <c r="S424" i="4"/>
  <c r="P424" i="4"/>
  <c r="R430" i="4"/>
  <c r="K430" i="4"/>
  <c r="A431" i="4"/>
  <c r="G431" i="4"/>
  <c r="J146" i="5"/>
  <c r="L146" i="5"/>
  <c r="Q146" i="5" s="1"/>
  <c r="D425" i="4"/>
  <c r="B425" i="4"/>
  <c r="H432" i="5" l="1"/>
  <c r="R431" i="5"/>
  <c r="C425" i="4"/>
  <c r="E425" i="4" s="1"/>
  <c r="Q425" i="4" s="1"/>
  <c r="S425" i="4"/>
  <c r="P425" i="4"/>
  <c r="R431" i="4"/>
  <c r="K431" i="4"/>
  <c r="A432" i="4"/>
  <c r="G432" i="4"/>
  <c r="K146" i="5"/>
  <c r="P146" i="5" s="1"/>
  <c r="D426" i="4"/>
  <c r="B426" i="4"/>
  <c r="H433" i="5" l="1"/>
  <c r="R432" i="5"/>
  <c r="C426" i="4"/>
  <c r="S426" i="4"/>
  <c r="R432" i="4"/>
  <c r="P426" i="4"/>
  <c r="K432" i="4"/>
  <c r="A433" i="4"/>
  <c r="G433" i="4"/>
  <c r="I147" i="5"/>
  <c r="S147" i="5" s="1"/>
  <c r="E426" i="4"/>
  <c r="Q426" i="4" s="1"/>
  <c r="D427" i="4"/>
  <c r="B427" i="4"/>
  <c r="H434" i="5" l="1"/>
  <c r="R433" i="5"/>
  <c r="C427" i="4"/>
  <c r="E427" i="4" s="1"/>
  <c r="Q427" i="4" s="1"/>
  <c r="S427" i="4"/>
  <c r="P427" i="4"/>
  <c r="R433" i="4"/>
  <c r="K433" i="4"/>
  <c r="A434" i="4"/>
  <c r="G434" i="4"/>
  <c r="L147" i="5"/>
  <c r="Q147" i="5" s="1"/>
  <c r="J147" i="5"/>
  <c r="D428" i="4"/>
  <c r="B428" i="4"/>
  <c r="H435" i="5" l="1"/>
  <c r="R434" i="5"/>
  <c r="C428" i="4"/>
  <c r="S428" i="4"/>
  <c r="P428" i="4"/>
  <c r="R434" i="4"/>
  <c r="K434" i="4"/>
  <c r="A435" i="4"/>
  <c r="G435" i="4"/>
  <c r="K147" i="5"/>
  <c r="P147" i="5" s="1"/>
  <c r="E428" i="4"/>
  <c r="Q428" i="4" s="1"/>
  <c r="D429" i="4"/>
  <c r="B429" i="4"/>
  <c r="H436" i="5" l="1"/>
  <c r="R435" i="5"/>
  <c r="C429" i="4"/>
  <c r="S429" i="4"/>
  <c r="P429" i="4"/>
  <c r="R435" i="4"/>
  <c r="K435" i="4"/>
  <c r="A436" i="4"/>
  <c r="G436" i="4"/>
  <c r="I148" i="5"/>
  <c r="S148" i="5" s="1"/>
  <c r="E429" i="4"/>
  <c r="Q429" i="4" s="1"/>
  <c r="D430" i="4"/>
  <c r="B430" i="4"/>
  <c r="H437" i="5" l="1"/>
  <c r="R436" i="5"/>
  <c r="C430" i="4"/>
  <c r="E430" i="4" s="1"/>
  <c r="Q430" i="4" s="1"/>
  <c r="S430" i="4"/>
  <c r="P430" i="4"/>
  <c r="R436" i="4"/>
  <c r="K436" i="4"/>
  <c r="A437" i="4"/>
  <c r="G437" i="4"/>
  <c r="J148" i="5"/>
  <c r="L148" i="5"/>
  <c r="Q148" i="5" s="1"/>
  <c r="D431" i="4"/>
  <c r="B431" i="4"/>
  <c r="H438" i="5" l="1"/>
  <c r="R437" i="5"/>
  <c r="C431" i="4"/>
  <c r="S431" i="4"/>
  <c r="P431" i="4"/>
  <c r="R437" i="4"/>
  <c r="K437" i="4"/>
  <c r="A438" i="4"/>
  <c r="G438" i="4"/>
  <c r="K148" i="5"/>
  <c r="P148" i="5" s="1"/>
  <c r="E431" i="4"/>
  <c r="Q431" i="4" s="1"/>
  <c r="D432" i="4"/>
  <c r="B432" i="4"/>
  <c r="H439" i="5" l="1"/>
  <c r="R438" i="5"/>
  <c r="C432" i="4"/>
  <c r="E432" i="4" s="1"/>
  <c r="Q432" i="4" s="1"/>
  <c r="S432" i="4"/>
  <c r="P432" i="4"/>
  <c r="R438" i="4"/>
  <c r="K438" i="4"/>
  <c r="A439" i="4"/>
  <c r="G439" i="4"/>
  <c r="I149" i="5"/>
  <c r="S149" i="5" s="1"/>
  <c r="D433" i="4"/>
  <c r="B433" i="4"/>
  <c r="H440" i="5" l="1"/>
  <c r="R439" i="5"/>
  <c r="C433" i="4"/>
  <c r="E433" i="4" s="1"/>
  <c r="Q433" i="4" s="1"/>
  <c r="S433" i="4"/>
  <c r="P433" i="4"/>
  <c r="R439" i="4"/>
  <c r="K439" i="4"/>
  <c r="A440" i="4"/>
  <c r="G440" i="4"/>
  <c r="L149" i="5"/>
  <c r="Q149" i="5" s="1"/>
  <c r="J149" i="5"/>
  <c r="D434" i="4"/>
  <c r="B434" i="4"/>
  <c r="H441" i="5" l="1"/>
  <c r="R440" i="5"/>
  <c r="C434" i="4"/>
  <c r="S434" i="4"/>
  <c r="P434" i="4"/>
  <c r="R440" i="4"/>
  <c r="K440" i="4"/>
  <c r="E434" i="4"/>
  <c r="Q434" i="4" s="1"/>
  <c r="A441" i="4"/>
  <c r="G441" i="4"/>
  <c r="K149" i="5"/>
  <c r="P149" i="5" s="1"/>
  <c r="D435" i="4"/>
  <c r="B435" i="4"/>
  <c r="H442" i="5" l="1"/>
  <c r="R441" i="5"/>
  <c r="C435" i="4"/>
  <c r="S435" i="4"/>
  <c r="R441" i="4"/>
  <c r="P435" i="4"/>
  <c r="K441" i="4"/>
  <c r="A442" i="4"/>
  <c r="G442" i="4"/>
  <c r="I150" i="5"/>
  <c r="S150" i="5" s="1"/>
  <c r="E435" i="4"/>
  <c r="Q435" i="4" s="1"/>
  <c r="D436" i="4"/>
  <c r="B436" i="4"/>
  <c r="H443" i="5" l="1"/>
  <c r="R442" i="5"/>
  <c r="C436" i="4"/>
  <c r="E436" i="4" s="1"/>
  <c r="Q436" i="4" s="1"/>
  <c r="S436" i="4"/>
  <c r="P436" i="4"/>
  <c r="R442" i="4"/>
  <c r="K442" i="4"/>
  <c r="A443" i="4"/>
  <c r="G443" i="4"/>
  <c r="L150" i="5"/>
  <c r="Q150" i="5" s="1"/>
  <c r="J150" i="5"/>
  <c r="D437" i="4"/>
  <c r="B437" i="4"/>
  <c r="H444" i="5" l="1"/>
  <c r="R443" i="5"/>
  <c r="P437" i="4"/>
  <c r="R443" i="4"/>
  <c r="C437" i="4"/>
  <c r="E437" i="4" s="1"/>
  <c r="Q437" i="4" s="1"/>
  <c r="S437" i="4"/>
  <c r="K443" i="4"/>
  <c r="A444" i="4"/>
  <c r="G444" i="4"/>
  <c r="K150" i="5"/>
  <c r="P150" i="5" s="1"/>
  <c r="D438" i="4"/>
  <c r="B438" i="4"/>
  <c r="H445" i="5" l="1"/>
  <c r="R444" i="5"/>
  <c r="C438" i="4"/>
  <c r="S438" i="4"/>
  <c r="R444" i="4"/>
  <c r="P438" i="4"/>
  <c r="K444" i="4"/>
  <c r="A445" i="4"/>
  <c r="G445" i="4"/>
  <c r="I151" i="5"/>
  <c r="S151" i="5" s="1"/>
  <c r="E438" i="4"/>
  <c r="Q438" i="4" s="1"/>
  <c r="D439" i="4"/>
  <c r="B439" i="4"/>
  <c r="H446" i="5" l="1"/>
  <c r="R445" i="5"/>
  <c r="C439" i="4"/>
  <c r="E439" i="4" s="1"/>
  <c r="Q439" i="4" s="1"/>
  <c r="S439" i="4"/>
  <c r="P439" i="4"/>
  <c r="R445" i="4"/>
  <c r="K445" i="4"/>
  <c r="A446" i="4"/>
  <c r="G446" i="4"/>
  <c r="J151" i="5"/>
  <c r="L151" i="5"/>
  <c r="Q151" i="5" s="1"/>
  <c r="D440" i="4"/>
  <c r="B440" i="4"/>
  <c r="H447" i="5" l="1"/>
  <c r="R446" i="5"/>
  <c r="C440" i="4"/>
  <c r="S440" i="4"/>
  <c r="P440" i="4"/>
  <c r="R446" i="4"/>
  <c r="K446" i="4"/>
  <c r="A447" i="4"/>
  <c r="G447" i="4"/>
  <c r="K151" i="5"/>
  <c r="P151" i="5" s="1"/>
  <c r="E440" i="4"/>
  <c r="Q440" i="4" s="1"/>
  <c r="D441" i="4"/>
  <c r="B441" i="4"/>
  <c r="H448" i="5" l="1"/>
  <c r="R447" i="5"/>
  <c r="C441" i="4"/>
  <c r="S441" i="4"/>
  <c r="P441" i="4"/>
  <c r="R447" i="4"/>
  <c r="K447" i="4"/>
  <c r="A448" i="4"/>
  <c r="G448" i="4"/>
  <c r="I152" i="5"/>
  <c r="S152" i="5" s="1"/>
  <c r="E441" i="4"/>
  <c r="Q441" i="4" s="1"/>
  <c r="D442" i="4"/>
  <c r="B442" i="4"/>
  <c r="H449" i="5" l="1"/>
  <c r="R448" i="5"/>
  <c r="C442" i="4"/>
  <c r="E442" i="4" s="1"/>
  <c r="Q442" i="4" s="1"/>
  <c r="S442" i="4"/>
  <c r="P442" i="4"/>
  <c r="R448" i="4"/>
  <c r="K448" i="4"/>
  <c r="A449" i="4"/>
  <c r="G449" i="4"/>
  <c r="J152" i="5"/>
  <c r="L152" i="5"/>
  <c r="Q152" i="5" s="1"/>
  <c r="D443" i="4"/>
  <c r="B443" i="4"/>
  <c r="H450" i="5" l="1"/>
  <c r="R449" i="5"/>
  <c r="C443" i="4"/>
  <c r="E443" i="4" s="1"/>
  <c r="Q443" i="4" s="1"/>
  <c r="S443" i="4"/>
  <c r="P443" i="4"/>
  <c r="R449" i="4"/>
  <c r="K449" i="4"/>
  <c r="A450" i="4"/>
  <c r="G450" i="4"/>
  <c r="K152" i="5"/>
  <c r="P152" i="5" s="1"/>
  <c r="D444" i="4"/>
  <c r="B444" i="4"/>
  <c r="H451" i="5" l="1"/>
  <c r="R450" i="5"/>
  <c r="C444" i="4"/>
  <c r="S444" i="4"/>
  <c r="R450" i="4"/>
  <c r="P444" i="4"/>
  <c r="K450" i="4"/>
  <c r="A451" i="4"/>
  <c r="G451" i="4"/>
  <c r="I153" i="5"/>
  <c r="S153" i="5" s="1"/>
  <c r="E444" i="4"/>
  <c r="Q444" i="4" s="1"/>
  <c r="D445" i="4"/>
  <c r="B445" i="4"/>
  <c r="H452" i="5" l="1"/>
  <c r="R451" i="5"/>
  <c r="C445" i="4"/>
  <c r="E445" i="4" s="1"/>
  <c r="Q445" i="4" s="1"/>
  <c r="S445" i="4"/>
  <c r="P445" i="4"/>
  <c r="R451" i="4"/>
  <c r="K451" i="4"/>
  <c r="A452" i="4"/>
  <c r="G452" i="4"/>
  <c r="J153" i="5"/>
  <c r="L153" i="5"/>
  <c r="Q153" i="5" s="1"/>
  <c r="D446" i="4"/>
  <c r="B446" i="4"/>
  <c r="H453" i="5" l="1"/>
  <c r="R452" i="5"/>
  <c r="C446" i="4"/>
  <c r="S446" i="4"/>
  <c r="P446" i="4"/>
  <c r="R452" i="4"/>
  <c r="K452" i="4"/>
  <c r="A453" i="4"/>
  <c r="G453" i="4"/>
  <c r="K153" i="5"/>
  <c r="P153" i="5" s="1"/>
  <c r="E446" i="4"/>
  <c r="Q446" i="4" s="1"/>
  <c r="D447" i="4"/>
  <c r="B447" i="4"/>
  <c r="H454" i="5" l="1"/>
  <c r="R453" i="5"/>
  <c r="C447" i="4"/>
  <c r="E447" i="4" s="1"/>
  <c r="Q447" i="4" s="1"/>
  <c r="S447" i="4"/>
  <c r="P447" i="4"/>
  <c r="R453" i="4"/>
  <c r="K453" i="4"/>
  <c r="A454" i="4"/>
  <c r="G454" i="4"/>
  <c r="I154" i="5"/>
  <c r="S154" i="5" s="1"/>
  <c r="D448" i="4"/>
  <c r="B448" i="4"/>
  <c r="H455" i="5" l="1"/>
  <c r="R454" i="5"/>
  <c r="C448" i="4"/>
  <c r="E448" i="4" s="1"/>
  <c r="Q448" i="4" s="1"/>
  <c r="S448" i="4"/>
  <c r="P448" i="4"/>
  <c r="R454" i="4"/>
  <c r="K454" i="4"/>
  <c r="A455" i="4"/>
  <c r="G455" i="4"/>
  <c r="J154" i="5"/>
  <c r="L154" i="5"/>
  <c r="Q154" i="5" s="1"/>
  <c r="D449" i="4"/>
  <c r="B449" i="4"/>
  <c r="H456" i="5" l="1"/>
  <c r="R455" i="5"/>
  <c r="C449" i="4"/>
  <c r="S449" i="4"/>
  <c r="P449" i="4"/>
  <c r="R455" i="4"/>
  <c r="K455" i="4"/>
  <c r="A456" i="4"/>
  <c r="G456" i="4"/>
  <c r="K154" i="5"/>
  <c r="P154" i="5" s="1"/>
  <c r="E449" i="4"/>
  <c r="Q449" i="4" s="1"/>
  <c r="D450" i="4"/>
  <c r="B450" i="4"/>
  <c r="H457" i="5" l="1"/>
  <c r="R456" i="5"/>
  <c r="C450" i="4"/>
  <c r="E450" i="4" s="1"/>
  <c r="Q450" i="4" s="1"/>
  <c r="S450" i="4"/>
  <c r="P450" i="4"/>
  <c r="R456" i="4"/>
  <c r="K456" i="4"/>
  <c r="A457" i="4"/>
  <c r="G457" i="4"/>
  <c r="I155" i="5"/>
  <c r="S155" i="5" s="1"/>
  <c r="D451" i="4"/>
  <c r="B451" i="4"/>
  <c r="H458" i="5" l="1"/>
  <c r="R457" i="5"/>
  <c r="C451" i="4"/>
  <c r="E451" i="4" s="1"/>
  <c r="Q451" i="4" s="1"/>
  <c r="S451" i="4"/>
  <c r="P451" i="4"/>
  <c r="R457" i="4"/>
  <c r="K457" i="4"/>
  <c r="A458" i="4"/>
  <c r="G458" i="4"/>
  <c r="L155" i="5"/>
  <c r="Q155" i="5" s="1"/>
  <c r="J155" i="5"/>
  <c r="D452" i="4"/>
  <c r="B452" i="4"/>
  <c r="H459" i="5" l="1"/>
  <c r="R458" i="5"/>
  <c r="C452" i="4"/>
  <c r="S452" i="4"/>
  <c r="P452" i="4"/>
  <c r="R458" i="4"/>
  <c r="K458" i="4"/>
  <c r="A459" i="4"/>
  <c r="G459" i="4"/>
  <c r="K155" i="5"/>
  <c r="P155" i="5" s="1"/>
  <c r="E452" i="4"/>
  <c r="Q452" i="4" s="1"/>
  <c r="D453" i="4"/>
  <c r="B453" i="4"/>
  <c r="H460" i="5" l="1"/>
  <c r="R459" i="5"/>
  <c r="C453" i="4"/>
  <c r="E453" i="4" s="1"/>
  <c r="Q453" i="4" s="1"/>
  <c r="S453" i="4"/>
  <c r="P453" i="4"/>
  <c r="R459" i="4"/>
  <c r="K459" i="4"/>
  <c r="A460" i="4"/>
  <c r="G460" i="4"/>
  <c r="I156" i="5"/>
  <c r="S156" i="5" s="1"/>
  <c r="D454" i="4"/>
  <c r="B454" i="4"/>
  <c r="H461" i="5" l="1"/>
  <c r="R460" i="5"/>
  <c r="P454" i="4"/>
  <c r="C454" i="4"/>
  <c r="S454" i="4"/>
  <c r="R460" i="4"/>
  <c r="K460" i="4"/>
  <c r="A461" i="4"/>
  <c r="G461" i="4"/>
  <c r="L156" i="5"/>
  <c r="Q156" i="5" s="1"/>
  <c r="J156" i="5"/>
  <c r="E454" i="4"/>
  <c r="Q454" i="4" s="1"/>
  <c r="D455" i="4"/>
  <c r="B455" i="4"/>
  <c r="H462" i="5" l="1"/>
  <c r="R461" i="5"/>
  <c r="C455" i="4"/>
  <c r="E455" i="4" s="1"/>
  <c r="Q455" i="4" s="1"/>
  <c r="S455" i="4"/>
  <c r="P455" i="4"/>
  <c r="R461" i="4"/>
  <c r="K461" i="4"/>
  <c r="A462" i="4"/>
  <c r="G462" i="4"/>
  <c r="K156" i="5"/>
  <c r="P156" i="5" s="1"/>
  <c r="D456" i="4"/>
  <c r="B456" i="4"/>
  <c r="H463" i="5" l="1"/>
  <c r="R462" i="5"/>
  <c r="C456" i="4"/>
  <c r="S456" i="4"/>
  <c r="R462" i="4"/>
  <c r="P456" i="4"/>
  <c r="K462" i="4"/>
  <c r="A463" i="4"/>
  <c r="G463" i="4"/>
  <c r="I157" i="5"/>
  <c r="S157" i="5" s="1"/>
  <c r="E456" i="4"/>
  <c r="Q456" i="4" s="1"/>
  <c r="D457" i="4"/>
  <c r="B457" i="4"/>
  <c r="H464" i="5" l="1"/>
  <c r="R463" i="5"/>
  <c r="C457" i="4"/>
  <c r="E457" i="4" s="1"/>
  <c r="Q457" i="4" s="1"/>
  <c r="S457" i="4"/>
  <c r="P457" i="4"/>
  <c r="R463" i="4"/>
  <c r="K463" i="4"/>
  <c r="A464" i="4"/>
  <c r="G464" i="4"/>
  <c r="J157" i="5"/>
  <c r="L157" i="5"/>
  <c r="Q157" i="5" s="1"/>
  <c r="D458" i="4"/>
  <c r="B458" i="4"/>
  <c r="H465" i="5" l="1"/>
  <c r="R464" i="5"/>
  <c r="C458" i="4"/>
  <c r="S458" i="4"/>
  <c r="P458" i="4"/>
  <c r="R464" i="4"/>
  <c r="K464" i="4"/>
  <c r="E458" i="4"/>
  <c r="Q458" i="4" s="1"/>
  <c r="A465" i="4"/>
  <c r="G465" i="4"/>
  <c r="K157" i="5"/>
  <c r="P157" i="5" s="1"/>
  <c r="D459" i="4"/>
  <c r="B459" i="4"/>
  <c r="H466" i="5" l="1"/>
  <c r="R465" i="5"/>
  <c r="C459" i="4"/>
  <c r="S459" i="4"/>
  <c r="R465" i="4"/>
  <c r="P459" i="4"/>
  <c r="K465" i="4"/>
  <c r="A466" i="4"/>
  <c r="G466" i="4"/>
  <c r="I158" i="5"/>
  <c r="S158" i="5" s="1"/>
  <c r="E459" i="4"/>
  <c r="Q459" i="4" s="1"/>
  <c r="D460" i="4"/>
  <c r="B460" i="4"/>
  <c r="H467" i="5" l="1"/>
  <c r="R466" i="5"/>
  <c r="C460" i="4"/>
  <c r="E460" i="4" s="1"/>
  <c r="Q460" i="4" s="1"/>
  <c r="S460" i="4"/>
  <c r="P460" i="4"/>
  <c r="R466" i="4"/>
  <c r="K466" i="4"/>
  <c r="A467" i="4"/>
  <c r="G467" i="4"/>
  <c r="J158" i="5"/>
  <c r="L158" i="5"/>
  <c r="Q158" i="5" s="1"/>
  <c r="D461" i="4"/>
  <c r="B461" i="4"/>
  <c r="H468" i="5" l="1"/>
  <c r="R467" i="5"/>
  <c r="C461" i="4"/>
  <c r="S461" i="4"/>
  <c r="P461" i="4"/>
  <c r="R467" i="4"/>
  <c r="K467" i="4"/>
  <c r="A468" i="4"/>
  <c r="G468" i="4"/>
  <c r="K158" i="5"/>
  <c r="P158" i="5" s="1"/>
  <c r="E461" i="4"/>
  <c r="Q461" i="4" s="1"/>
  <c r="D462" i="4"/>
  <c r="B462" i="4"/>
  <c r="H469" i="5" l="1"/>
  <c r="R468" i="5"/>
  <c r="C462" i="4"/>
  <c r="S462" i="4"/>
  <c r="P462" i="4"/>
  <c r="R468" i="4"/>
  <c r="K468" i="4"/>
  <c r="A469" i="4"/>
  <c r="G469" i="4"/>
  <c r="I159" i="5"/>
  <c r="S159" i="5" s="1"/>
  <c r="E462" i="4"/>
  <c r="Q462" i="4" s="1"/>
  <c r="D463" i="4"/>
  <c r="B463" i="4"/>
  <c r="H470" i="5" l="1"/>
  <c r="R469" i="5"/>
  <c r="C463" i="4"/>
  <c r="E463" i="4" s="1"/>
  <c r="Q463" i="4" s="1"/>
  <c r="S463" i="4"/>
  <c r="P463" i="4"/>
  <c r="R469" i="4"/>
  <c r="K469" i="4"/>
  <c r="A470" i="4"/>
  <c r="G470" i="4"/>
  <c r="L159" i="5"/>
  <c r="Q159" i="5" s="1"/>
  <c r="J159" i="5"/>
  <c r="D464" i="4"/>
  <c r="B464" i="4"/>
  <c r="H471" i="5" l="1"/>
  <c r="R470" i="5"/>
  <c r="C464" i="4"/>
  <c r="S464" i="4"/>
  <c r="P464" i="4"/>
  <c r="R470" i="4"/>
  <c r="K470" i="4"/>
  <c r="A471" i="4"/>
  <c r="G471" i="4"/>
  <c r="K159" i="5"/>
  <c r="P159" i="5" s="1"/>
  <c r="E464" i="4"/>
  <c r="Q464" i="4" s="1"/>
  <c r="D465" i="4"/>
  <c r="B465" i="4"/>
  <c r="H472" i="5" l="1"/>
  <c r="R471" i="5"/>
  <c r="C465" i="4"/>
  <c r="S465" i="4"/>
  <c r="P465" i="4"/>
  <c r="R471" i="4"/>
  <c r="K471" i="4"/>
  <c r="A472" i="4"/>
  <c r="G472" i="4"/>
  <c r="I160" i="5"/>
  <c r="S160" i="5" s="1"/>
  <c r="E465" i="4"/>
  <c r="Q465" i="4" s="1"/>
  <c r="D466" i="4"/>
  <c r="B466" i="4"/>
  <c r="H473" i="5" l="1"/>
  <c r="R472" i="5"/>
  <c r="C466" i="4"/>
  <c r="E466" i="4" s="1"/>
  <c r="Q466" i="4" s="1"/>
  <c r="S466" i="4"/>
  <c r="P466" i="4"/>
  <c r="R472" i="4"/>
  <c r="K472" i="4"/>
  <c r="A473" i="4"/>
  <c r="G473" i="4"/>
  <c r="J160" i="5"/>
  <c r="L160" i="5"/>
  <c r="Q160" i="5" s="1"/>
  <c r="D467" i="4"/>
  <c r="B467" i="4"/>
  <c r="H474" i="5" l="1"/>
  <c r="R473" i="5"/>
  <c r="C467" i="4"/>
  <c r="S467" i="4"/>
  <c r="P467" i="4"/>
  <c r="R473" i="4"/>
  <c r="K473" i="4"/>
  <c r="A474" i="4"/>
  <c r="G474" i="4"/>
  <c r="K160" i="5"/>
  <c r="P160" i="5" s="1"/>
  <c r="E467" i="4"/>
  <c r="Q467" i="4" s="1"/>
  <c r="D468" i="4"/>
  <c r="B468" i="4"/>
  <c r="H475" i="5" l="1"/>
  <c r="R474" i="5"/>
  <c r="C468" i="4"/>
  <c r="E468" i="4" s="1"/>
  <c r="Q468" i="4" s="1"/>
  <c r="S468" i="4"/>
  <c r="P468" i="4"/>
  <c r="R474" i="4"/>
  <c r="K474" i="4"/>
  <c r="A475" i="4"/>
  <c r="G475" i="4"/>
  <c r="I161" i="5"/>
  <c r="S161" i="5" s="1"/>
  <c r="D469" i="4"/>
  <c r="B469" i="4"/>
  <c r="H476" i="5" l="1"/>
  <c r="R475" i="5"/>
  <c r="C469" i="4"/>
  <c r="E469" i="4" s="1"/>
  <c r="Q469" i="4" s="1"/>
  <c r="S469" i="4"/>
  <c r="P469" i="4"/>
  <c r="R475" i="4"/>
  <c r="K475" i="4"/>
  <c r="A476" i="4"/>
  <c r="G476" i="4"/>
  <c r="J161" i="5"/>
  <c r="L161" i="5"/>
  <c r="Q161" i="5" s="1"/>
  <c r="D470" i="4"/>
  <c r="B470" i="4"/>
  <c r="H477" i="5" l="1"/>
  <c r="R476" i="5"/>
  <c r="C470" i="4"/>
  <c r="S470" i="4"/>
  <c r="P470" i="4"/>
  <c r="R476" i="4"/>
  <c r="K476" i="4"/>
  <c r="A477" i="4"/>
  <c r="G477" i="4"/>
  <c r="K161" i="5"/>
  <c r="P161" i="5" s="1"/>
  <c r="E470" i="4"/>
  <c r="Q470" i="4" s="1"/>
  <c r="D471" i="4"/>
  <c r="B471" i="4"/>
  <c r="H478" i="5" l="1"/>
  <c r="R477" i="5"/>
  <c r="C471" i="4"/>
  <c r="E471" i="4" s="1"/>
  <c r="Q471" i="4" s="1"/>
  <c r="S471" i="4"/>
  <c r="P471" i="4"/>
  <c r="R477" i="4"/>
  <c r="K477" i="4"/>
  <c r="A478" i="4"/>
  <c r="G478" i="4"/>
  <c r="I162" i="5"/>
  <c r="S162" i="5" s="1"/>
  <c r="D472" i="4"/>
  <c r="B472" i="4"/>
  <c r="H479" i="5" l="1"/>
  <c r="R478" i="5"/>
  <c r="C472" i="4"/>
  <c r="E472" i="4" s="1"/>
  <c r="Q472" i="4" s="1"/>
  <c r="S472" i="4"/>
  <c r="P472" i="4"/>
  <c r="R478" i="4"/>
  <c r="K478" i="4"/>
  <c r="A479" i="4"/>
  <c r="G479" i="4"/>
  <c r="L162" i="5"/>
  <c r="Q162" i="5" s="1"/>
  <c r="J162" i="5"/>
  <c r="D473" i="4"/>
  <c r="B473" i="4"/>
  <c r="H480" i="5" l="1"/>
  <c r="R479" i="5"/>
  <c r="C473" i="4"/>
  <c r="S473" i="4"/>
  <c r="P473" i="4"/>
  <c r="R479" i="4"/>
  <c r="K479" i="4"/>
  <c r="A480" i="4"/>
  <c r="G480" i="4"/>
  <c r="K162" i="5"/>
  <c r="P162" i="5" s="1"/>
  <c r="E473" i="4"/>
  <c r="Q473" i="4" s="1"/>
  <c r="D474" i="4"/>
  <c r="B474" i="4"/>
  <c r="H481" i="5" l="1"/>
  <c r="R480" i="5"/>
  <c r="C474" i="4"/>
  <c r="E474" i="4" s="1"/>
  <c r="Q474" i="4" s="1"/>
  <c r="S474" i="4"/>
  <c r="P474" i="4"/>
  <c r="R480" i="4"/>
  <c r="K480" i="4"/>
  <c r="A481" i="4"/>
  <c r="G481" i="4"/>
  <c r="I163" i="5"/>
  <c r="S163" i="5" s="1"/>
  <c r="D475" i="4"/>
  <c r="B475" i="4"/>
  <c r="H482" i="5" l="1"/>
  <c r="R481" i="5"/>
  <c r="C475" i="4"/>
  <c r="E475" i="4" s="1"/>
  <c r="Q475" i="4" s="1"/>
  <c r="S475" i="4"/>
  <c r="P475" i="4"/>
  <c r="R481" i="4"/>
  <c r="K481" i="4"/>
  <c r="A482" i="4"/>
  <c r="G482" i="4"/>
  <c r="J163" i="5"/>
  <c r="L163" i="5"/>
  <c r="Q163" i="5" s="1"/>
  <c r="D476" i="4"/>
  <c r="B476" i="4"/>
  <c r="H483" i="5" l="1"/>
  <c r="R482" i="5"/>
  <c r="C476" i="4"/>
  <c r="S476" i="4"/>
  <c r="P476" i="4"/>
  <c r="R482" i="4"/>
  <c r="K482" i="4"/>
  <c r="A483" i="4"/>
  <c r="G483" i="4"/>
  <c r="K163" i="5"/>
  <c r="P163" i="5" s="1"/>
  <c r="E476" i="4"/>
  <c r="Q476" i="4" s="1"/>
  <c r="D477" i="4"/>
  <c r="B477" i="4"/>
  <c r="H484" i="5" l="1"/>
  <c r="R483" i="5"/>
  <c r="C477" i="4"/>
  <c r="E477" i="4" s="1"/>
  <c r="Q477" i="4" s="1"/>
  <c r="S477" i="4"/>
  <c r="P477" i="4"/>
  <c r="R483" i="4"/>
  <c r="K483" i="4"/>
  <c r="A484" i="4"/>
  <c r="G484" i="4"/>
  <c r="I164" i="5"/>
  <c r="S164" i="5" s="1"/>
  <c r="D478" i="4"/>
  <c r="B478" i="4"/>
  <c r="H485" i="5" l="1"/>
  <c r="R484" i="5"/>
  <c r="C478" i="4"/>
  <c r="E478" i="4" s="1"/>
  <c r="Q478" i="4" s="1"/>
  <c r="S478" i="4"/>
  <c r="P478" i="4"/>
  <c r="R484" i="4"/>
  <c r="K484" i="4"/>
  <c r="A485" i="4"/>
  <c r="G485" i="4"/>
  <c r="J164" i="5"/>
  <c r="L164" i="5"/>
  <c r="Q164" i="5" s="1"/>
  <c r="D479" i="4"/>
  <c r="B479" i="4"/>
  <c r="H486" i="5" l="1"/>
  <c r="R485" i="5"/>
  <c r="C479" i="4"/>
  <c r="E479" i="4" s="1"/>
  <c r="Q479" i="4" s="1"/>
  <c r="S479" i="4"/>
  <c r="P479" i="4"/>
  <c r="R485" i="4"/>
  <c r="K485" i="4"/>
  <c r="A486" i="4"/>
  <c r="G486" i="4"/>
  <c r="K164" i="5"/>
  <c r="P164" i="5" s="1"/>
  <c r="D480" i="4"/>
  <c r="B480" i="4"/>
  <c r="I486" i="5" l="1"/>
  <c r="R486" i="5"/>
  <c r="S486" i="5"/>
  <c r="Q486" i="5"/>
  <c r="P486" i="5"/>
  <c r="H487" i="5"/>
  <c r="C480" i="4"/>
  <c r="E480" i="4" s="1"/>
  <c r="Q480" i="4" s="1"/>
  <c r="S480" i="4"/>
  <c r="S486" i="4"/>
  <c r="R486" i="4"/>
  <c r="Q486" i="4"/>
  <c r="P486" i="4"/>
  <c r="P480" i="4"/>
  <c r="K486" i="4"/>
  <c r="A487" i="4"/>
  <c r="G487" i="4"/>
  <c r="I165" i="5"/>
  <c r="S165" i="5" s="1"/>
  <c r="D481" i="4"/>
  <c r="B481" i="4"/>
  <c r="I487" i="5" l="1"/>
  <c r="R487" i="5"/>
  <c r="S487" i="5"/>
  <c r="Q487" i="5"/>
  <c r="P487" i="5"/>
  <c r="H488" i="5"/>
  <c r="J487" i="5"/>
  <c r="K487" i="5"/>
  <c r="L487" i="5"/>
  <c r="C481" i="4"/>
  <c r="S481" i="4"/>
  <c r="P481" i="4"/>
  <c r="S487" i="4"/>
  <c r="R487" i="4"/>
  <c r="Q487" i="4"/>
  <c r="P487" i="4"/>
  <c r="K487" i="4"/>
  <c r="A488" i="4"/>
  <c r="G488" i="4"/>
  <c r="J165" i="5"/>
  <c r="L165" i="5"/>
  <c r="Q165" i="5" s="1"/>
  <c r="E481" i="4"/>
  <c r="Q481" i="4" s="1"/>
  <c r="D482" i="4"/>
  <c r="B482" i="4"/>
  <c r="I488" i="5" l="1"/>
  <c r="R488" i="5"/>
  <c r="S488" i="5"/>
  <c r="P488" i="5"/>
  <c r="Q488" i="5"/>
  <c r="H489" i="5"/>
  <c r="K488" i="5"/>
  <c r="J488" i="5"/>
  <c r="L488" i="5"/>
  <c r="C482" i="4"/>
  <c r="E482" i="4" s="1"/>
  <c r="Q482" i="4" s="1"/>
  <c r="S482" i="4"/>
  <c r="S488" i="4"/>
  <c r="R488" i="4"/>
  <c r="P488" i="4"/>
  <c r="Q488" i="4"/>
  <c r="P482" i="4"/>
  <c r="K488" i="4"/>
  <c r="A489" i="4"/>
  <c r="G489" i="4"/>
  <c r="K165" i="5"/>
  <c r="P165" i="5" s="1"/>
  <c r="D483" i="4"/>
  <c r="B483" i="4"/>
  <c r="I489" i="5" l="1"/>
  <c r="R489" i="5"/>
  <c r="S489" i="5"/>
  <c r="P489" i="5"/>
  <c r="Q489" i="5"/>
  <c r="H490" i="5"/>
  <c r="J489" i="5"/>
  <c r="K489" i="5"/>
  <c r="L489" i="5"/>
  <c r="C483" i="4"/>
  <c r="S483" i="4"/>
  <c r="S489" i="4"/>
  <c r="R489" i="4"/>
  <c r="Q489" i="4"/>
  <c r="P489" i="4"/>
  <c r="P483" i="4"/>
  <c r="A490" i="4"/>
  <c r="G490" i="4"/>
  <c r="K489" i="4"/>
  <c r="I166" i="5"/>
  <c r="S166" i="5" s="1"/>
  <c r="E483" i="4"/>
  <c r="Q483" i="4" s="1"/>
  <c r="D484" i="4"/>
  <c r="B484" i="4"/>
  <c r="I490" i="5" l="1"/>
  <c r="R490" i="5"/>
  <c r="S490" i="5"/>
  <c r="P490" i="5"/>
  <c r="Q490" i="5"/>
  <c r="H491" i="5"/>
  <c r="K490" i="5"/>
  <c r="L490" i="5"/>
  <c r="J490" i="5"/>
  <c r="C484" i="4"/>
  <c r="S484" i="4"/>
  <c r="P484" i="4"/>
  <c r="S490" i="4"/>
  <c r="R490" i="4"/>
  <c r="Q490" i="4"/>
  <c r="P490" i="4"/>
  <c r="K490" i="4"/>
  <c r="A491" i="4"/>
  <c r="G491" i="4"/>
  <c r="J166" i="5"/>
  <c r="L166" i="5"/>
  <c r="Q166" i="5" s="1"/>
  <c r="E484" i="4"/>
  <c r="Q484" i="4" s="1"/>
  <c r="D485" i="4"/>
  <c r="B485" i="4"/>
  <c r="I491" i="5" l="1"/>
  <c r="S491" i="5"/>
  <c r="R491" i="5"/>
  <c r="P491" i="5"/>
  <c r="Q491" i="5"/>
  <c r="L491" i="5"/>
  <c r="H492" i="5"/>
  <c r="J491" i="5"/>
  <c r="K491" i="5"/>
  <c r="C485" i="4"/>
  <c r="E485" i="4" s="1"/>
  <c r="Q485" i="4" s="1"/>
  <c r="S485" i="4"/>
  <c r="S491" i="4"/>
  <c r="R491" i="4"/>
  <c r="P491" i="4"/>
  <c r="Q491" i="4"/>
  <c r="P485" i="4"/>
  <c r="K491" i="4"/>
  <c r="A492" i="4"/>
  <c r="G492" i="4"/>
  <c r="K166" i="5"/>
  <c r="P166" i="5" s="1"/>
  <c r="D486" i="4"/>
  <c r="C486" i="4"/>
  <c r="E486" i="4" s="1"/>
  <c r="B486" i="4"/>
  <c r="I492" i="5" l="1"/>
  <c r="R492" i="5"/>
  <c r="P492" i="5"/>
  <c r="Q492" i="5"/>
  <c r="S492" i="5"/>
  <c r="H493" i="5"/>
  <c r="K492" i="5"/>
  <c r="J492" i="5"/>
  <c r="L492" i="5"/>
  <c r="S492" i="4"/>
  <c r="R492" i="4"/>
  <c r="P492" i="4"/>
  <c r="Q492" i="4"/>
  <c r="K492" i="4"/>
  <c r="A493" i="4"/>
  <c r="G493" i="4"/>
  <c r="I167" i="5"/>
  <c r="S167" i="5" s="1"/>
  <c r="D487" i="4"/>
  <c r="B487" i="4"/>
  <c r="C487" i="4" s="1"/>
  <c r="E487" i="4" s="1"/>
  <c r="I493" i="5" l="1"/>
  <c r="P493" i="5"/>
  <c r="R493" i="5"/>
  <c r="S493" i="5"/>
  <c r="Q493" i="5"/>
  <c r="K493" i="5"/>
  <c r="L493" i="5"/>
  <c r="H494" i="5"/>
  <c r="J493" i="5"/>
  <c r="S493" i="4"/>
  <c r="R493" i="4"/>
  <c r="Q493" i="4"/>
  <c r="P493" i="4"/>
  <c r="K493" i="4"/>
  <c r="A494" i="4"/>
  <c r="G494" i="4"/>
  <c r="L167" i="5"/>
  <c r="Q167" i="5" s="1"/>
  <c r="J167" i="5"/>
  <c r="D488" i="4"/>
  <c r="B488" i="4"/>
  <c r="C488" i="4" s="1"/>
  <c r="E488" i="4" s="1"/>
  <c r="I494" i="5" l="1"/>
  <c r="R494" i="5"/>
  <c r="S494" i="5"/>
  <c r="P494" i="5"/>
  <c r="Q494" i="5"/>
  <c r="L494" i="5"/>
  <c r="J494" i="5"/>
  <c r="H495" i="5"/>
  <c r="K494" i="5"/>
  <c r="S494" i="4"/>
  <c r="Q494" i="4"/>
  <c r="R494" i="4"/>
  <c r="P494" i="4"/>
  <c r="K494" i="4"/>
  <c r="A495" i="4"/>
  <c r="G495" i="4"/>
  <c r="K167" i="5"/>
  <c r="P167" i="5" s="1"/>
  <c r="D489" i="4"/>
  <c r="B489" i="4"/>
  <c r="C489" i="4" s="1"/>
  <c r="E489" i="4" s="1"/>
  <c r="I495" i="5" l="1"/>
  <c r="R495" i="5"/>
  <c r="S495" i="5"/>
  <c r="P495" i="5"/>
  <c r="Q495" i="5"/>
  <c r="K495" i="5"/>
  <c r="L495" i="5"/>
  <c r="H496" i="5"/>
  <c r="J495" i="5"/>
  <c r="S495" i="4"/>
  <c r="R495" i="4"/>
  <c r="Q495" i="4"/>
  <c r="P495" i="4"/>
  <c r="A496" i="4"/>
  <c r="G496" i="4"/>
  <c r="K495" i="4"/>
  <c r="I168" i="5"/>
  <c r="S168" i="5" s="1"/>
  <c r="D490" i="4"/>
  <c r="B490" i="4"/>
  <c r="C490" i="4" s="1"/>
  <c r="E490" i="4" s="1"/>
  <c r="I496" i="5" l="1"/>
  <c r="R496" i="5"/>
  <c r="S496" i="5"/>
  <c r="P496" i="5"/>
  <c r="Q496" i="5"/>
  <c r="L496" i="5"/>
  <c r="H497" i="5"/>
  <c r="K496" i="5"/>
  <c r="J496" i="5"/>
  <c r="S496" i="4"/>
  <c r="R496" i="4"/>
  <c r="Q496" i="4"/>
  <c r="P496" i="4"/>
  <c r="K496" i="4"/>
  <c r="A497" i="4"/>
  <c r="G497" i="4"/>
  <c r="J168" i="5"/>
  <c r="L168" i="5"/>
  <c r="Q168" i="5" s="1"/>
  <c r="D491" i="4"/>
  <c r="B491" i="4"/>
  <c r="C491" i="4" s="1"/>
  <c r="E491" i="4" s="1"/>
  <c r="I497" i="5" l="1"/>
  <c r="R497" i="5"/>
  <c r="S497" i="5"/>
  <c r="P497" i="5"/>
  <c r="Q497" i="5"/>
  <c r="K497" i="5"/>
  <c r="L497" i="5"/>
  <c r="H498" i="5"/>
  <c r="J497" i="5"/>
  <c r="S497" i="4"/>
  <c r="R497" i="4"/>
  <c r="Q497" i="4"/>
  <c r="P497" i="4"/>
  <c r="K497" i="4"/>
  <c r="A498" i="4"/>
  <c r="G498" i="4"/>
  <c r="K168" i="5"/>
  <c r="P168" i="5" s="1"/>
  <c r="D492" i="4"/>
  <c r="C492" i="4"/>
  <c r="E492" i="4" s="1"/>
  <c r="B492" i="4"/>
  <c r="I498" i="5" l="1"/>
  <c r="R498" i="5"/>
  <c r="S498" i="5"/>
  <c r="P498" i="5"/>
  <c r="Q498" i="5"/>
  <c r="J498" i="5"/>
  <c r="H499" i="5"/>
  <c r="K498" i="5"/>
  <c r="L498" i="5"/>
  <c r="R498" i="4"/>
  <c r="S498" i="4"/>
  <c r="Q498" i="4"/>
  <c r="P498" i="4"/>
  <c r="K498" i="4"/>
  <c r="A499" i="4"/>
  <c r="G499" i="4"/>
  <c r="I169" i="5"/>
  <c r="S169" i="5" s="1"/>
  <c r="D493" i="4"/>
  <c r="B493" i="4"/>
  <c r="C493" i="4" s="1"/>
  <c r="E493" i="4" s="1"/>
  <c r="I499" i="5" l="1"/>
  <c r="R499" i="5"/>
  <c r="S499" i="5"/>
  <c r="P499" i="5"/>
  <c r="Q499" i="5"/>
  <c r="J499" i="5"/>
  <c r="K499" i="5"/>
  <c r="L499" i="5"/>
  <c r="H500" i="5"/>
  <c r="S499" i="4"/>
  <c r="R499" i="4"/>
  <c r="Q499" i="4"/>
  <c r="P499" i="4"/>
  <c r="A500" i="4"/>
  <c r="G500" i="4"/>
  <c r="K499" i="4"/>
  <c r="J169" i="5"/>
  <c r="L169" i="5"/>
  <c r="Q169" i="5" s="1"/>
  <c r="D494" i="4"/>
  <c r="B494" i="4"/>
  <c r="C494" i="4" s="1"/>
  <c r="E494" i="4" s="1"/>
  <c r="I500" i="5" l="1"/>
  <c r="R500" i="5"/>
  <c r="S500" i="5"/>
  <c r="P500" i="5"/>
  <c r="Q500" i="5"/>
  <c r="L500" i="5"/>
  <c r="H501" i="5"/>
  <c r="K500" i="5"/>
  <c r="J500" i="5"/>
  <c r="S500" i="4"/>
  <c r="R500" i="4"/>
  <c r="Q500" i="4"/>
  <c r="P500" i="4"/>
  <c r="K500" i="4"/>
  <c r="A501" i="4"/>
  <c r="G501" i="4"/>
  <c r="K169" i="5"/>
  <c r="P169" i="5" s="1"/>
  <c r="D495" i="4"/>
  <c r="C495" i="4"/>
  <c r="E495" i="4" s="1"/>
  <c r="B495" i="4"/>
  <c r="I501" i="5" l="1"/>
  <c r="R501" i="5"/>
  <c r="P501" i="5"/>
  <c r="S501" i="5"/>
  <c r="Q501" i="5"/>
  <c r="J501" i="5"/>
  <c r="K501" i="5"/>
  <c r="L501" i="5"/>
  <c r="H502" i="5"/>
  <c r="S501" i="4"/>
  <c r="R501" i="4"/>
  <c r="Q501" i="4"/>
  <c r="P501" i="4"/>
  <c r="A502" i="4"/>
  <c r="G502" i="4"/>
  <c r="K501" i="4"/>
  <c r="I170" i="5"/>
  <c r="S170" i="5" s="1"/>
  <c r="D496" i="4"/>
  <c r="B496" i="4"/>
  <c r="C496" i="4" s="1"/>
  <c r="E496" i="4" s="1"/>
  <c r="I502" i="5" l="1"/>
  <c r="R502" i="5"/>
  <c r="S502" i="5"/>
  <c r="Q502" i="5"/>
  <c r="P502" i="5"/>
  <c r="L502" i="5"/>
  <c r="H503" i="5"/>
  <c r="K502" i="5"/>
  <c r="J502" i="5"/>
  <c r="S502" i="4"/>
  <c r="R502" i="4"/>
  <c r="Q502" i="4"/>
  <c r="P502" i="4"/>
  <c r="K502" i="4"/>
  <c r="A503" i="4"/>
  <c r="G503" i="4"/>
  <c r="L170" i="5"/>
  <c r="Q170" i="5" s="1"/>
  <c r="J170" i="5"/>
  <c r="D497" i="4"/>
  <c r="B497" i="4"/>
  <c r="C497" i="4" s="1"/>
  <c r="E497" i="4" s="1"/>
  <c r="I503" i="5" l="1"/>
  <c r="R503" i="5"/>
  <c r="S503" i="5"/>
  <c r="Q503" i="5"/>
  <c r="P503" i="5"/>
  <c r="L503" i="5"/>
  <c r="H504" i="5"/>
  <c r="J503" i="5"/>
  <c r="K503" i="5"/>
  <c r="S503" i="4"/>
  <c r="R503" i="4"/>
  <c r="Q503" i="4"/>
  <c r="P503" i="4"/>
  <c r="K503" i="4"/>
  <c r="A504" i="4"/>
  <c r="G504" i="4"/>
  <c r="K170" i="5"/>
  <c r="P170" i="5" s="1"/>
  <c r="D498" i="4"/>
  <c r="C498" i="4"/>
  <c r="E498" i="4" s="1"/>
  <c r="B498" i="4"/>
  <c r="I504" i="5" l="1"/>
  <c r="R504" i="5"/>
  <c r="S504" i="5"/>
  <c r="P504" i="5"/>
  <c r="Q504" i="5"/>
  <c r="H505" i="5"/>
  <c r="K504" i="5"/>
  <c r="J504" i="5"/>
  <c r="L504" i="5"/>
  <c r="S504" i="4"/>
  <c r="R504" i="4"/>
  <c r="Q504" i="4"/>
  <c r="P504" i="4"/>
  <c r="A505" i="4"/>
  <c r="G505" i="4"/>
  <c r="K504" i="4"/>
  <c r="I171" i="5"/>
  <c r="S171" i="5" s="1"/>
  <c r="D499" i="4"/>
  <c r="B499" i="4"/>
  <c r="C499" i="4" s="1"/>
  <c r="E499" i="4" s="1"/>
  <c r="I505" i="5" l="1"/>
  <c r="R505" i="5"/>
  <c r="S505" i="5"/>
  <c r="Q505" i="5"/>
  <c r="P505" i="5"/>
  <c r="J505" i="5"/>
  <c r="K505" i="5"/>
  <c r="L505" i="5"/>
  <c r="H506" i="5"/>
  <c r="S505" i="4"/>
  <c r="R505" i="4"/>
  <c r="Q505" i="4"/>
  <c r="P505" i="4"/>
  <c r="K505" i="4"/>
  <c r="A506" i="4"/>
  <c r="G506" i="4"/>
  <c r="J171" i="5"/>
  <c r="L171" i="5"/>
  <c r="Q171" i="5" s="1"/>
  <c r="D500" i="4"/>
  <c r="B500" i="4"/>
  <c r="C500" i="4" s="1"/>
  <c r="E500" i="4" s="1"/>
  <c r="I506" i="5" l="1"/>
  <c r="R506" i="5"/>
  <c r="S506" i="5"/>
  <c r="P506" i="5"/>
  <c r="Q506" i="5"/>
  <c r="J506" i="5"/>
  <c r="H507" i="5"/>
  <c r="K506" i="5"/>
  <c r="L506" i="5"/>
  <c r="S506" i="4"/>
  <c r="R506" i="4"/>
  <c r="Q506" i="4"/>
  <c r="P506" i="4"/>
  <c r="A507" i="4"/>
  <c r="G507" i="4"/>
  <c r="K506" i="4"/>
  <c r="K171" i="5"/>
  <c r="P171" i="5" s="1"/>
  <c r="D501" i="4"/>
  <c r="B501" i="4"/>
  <c r="C501" i="4" s="1"/>
  <c r="E501" i="4" s="1"/>
  <c r="I507" i="5" l="1"/>
  <c r="S507" i="5"/>
  <c r="R507" i="5"/>
  <c r="P507" i="5"/>
  <c r="Q507" i="5"/>
  <c r="K507" i="5"/>
  <c r="L507" i="5"/>
  <c r="H508" i="5"/>
  <c r="J507" i="5"/>
  <c r="S507" i="4"/>
  <c r="R507" i="4"/>
  <c r="Q507" i="4"/>
  <c r="P507" i="4"/>
  <c r="K507" i="4"/>
  <c r="A508" i="4"/>
  <c r="G508" i="4"/>
  <c r="I172" i="5"/>
  <c r="S172" i="5" s="1"/>
  <c r="D502" i="4"/>
  <c r="B502" i="4"/>
  <c r="C502" i="4" s="1"/>
  <c r="E502" i="4" s="1"/>
  <c r="I508" i="5" l="1"/>
  <c r="R508" i="5"/>
  <c r="S508" i="5"/>
  <c r="P508" i="5"/>
  <c r="Q508" i="5"/>
  <c r="J508" i="5"/>
  <c r="L508" i="5"/>
  <c r="H509" i="5"/>
  <c r="K508" i="5"/>
  <c r="S508" i="4"/>
  <c r="R508" i="4"/>
  <c r="Q508" i="4"/>
  <c r="P508" i="4"/>
  <c r="K508" i="4"/>
  <c r="A509" i="4"/>
  <c r="G509" i="4"/>
  <c r="J172" i="5"/>
  <c r="L172" i="5"/>
  <c r="Q172" i="5" s="1"/>
  <c r="D503" i="4"/>
  <c r="C503" i="4"/>
  <c r="E503" i="4" s="1"/>
  <c r="B503" i="4"/>
  <c r="I509" i="5" l="1"/>
  <c r="R509" i="5"/>
  <c r="S509" i="5"/>
  <c r="P509" i="5"/>
  <c r="Q509" i="5"/>
  <c r="K509" i="5"/>
  <c r="L509" i="5"/>
  <c r="H510" i="5"/>
  <c r="J509" i="5"/>
  <c r="S509" i="4"/>
  <c r="R509" i="4"/>
  <c r="P509" i="4"/>
  <c r="Q509" i="4"/>
  <c r="K509" i="4"/>
  <c r="A510" i="4"/>
  <c r="G510" i="4"/>
  <c r="K172" i="5"/>
  <c r="P172" i="5" s="1"/>
  <c r="D504" i="4"/>
  <c r="B504" i="4"/>
  <c r="C504" i="4" s="1"/>
  <c r="E504" i="4" s="1"/>
  <c r="I510" i="5" l="1"/>
  <c r="R510" i="5"/>
  <c r="P510" i="5"/>
  <c r="S510" i="5"/>
  <c r="Q510" i="5"/>
  <c r="J510" i="5"/>
  <c r="H511" i="5"/>
  <c r="K510" i="5"/>
  <c r="L510" i="5"/>
  <c r="S510" i="4"/>
  <c r="R510" i="4"/>
  <c r="Q510" i="4"/>
  <c r="P510" i="4"/>
  <c r="K510" i="4"/>
  <c r="A511" i="4"/>
  <c r="G511" i="4"/>
  <c r="I173" i="5"/>
  <c r="S173" i="5" s="1"/>
  <c r="D505" i="4"/>
  <c r="B505" i="4"/>
  <c r="C505" i="4" s="1"/>
  <c r="E505" i="4" s="1"/>
  <c r="I511" i="5" l="1"/>
  <c r="R511" i="5"/>
  <c r="Q511" i="5"/>
  <c r="P511" i="5"/>
  <c r="S511" i="5"/>
  <c r="J511" i="5"/>
  <c r="K511" i="5"/>
  <c r="L511" i="5"/>
  <c r="H512" i="5"/>
  <c r="S511" i="4"/>
  <c r="R511" i="4"/>
  <c r="P511" i="4"/>
  <c r="Q511" i="4"/>
  <c r="A512" i="4"/>
  <c r="G512" i="4"/>
  <c r="K511" i="4"/>
  <c r="L173" i="5"/>
  <c r="Q173" i="5" s="1"/>
  <c r="J173" i="5"/>
  <c r="D506" i="4"/>
  <c r="C506" i="4"/>
  <c r="E506" i="4" s="1"/>
  <c r="B506" i="4"/>
  <c r="I512" i="5" l="1"/>
  <c r="R512" i="5"/>
  <c r="S512" i="5"/>
  <c r="P512" i="5"/>
  <c r="Q512" i="5"/>
  <c r="L512" i="5"/>
  <c r="H513" i="5"/>
  <c r="K512" i="5"/>
  <c r="J512" i="5"/>
  <c r="S512" i="4"/>
  <c r="R512" i="4"/>
  <c r="Q512" i="4"/>
  <c r="P512" i="4"/>
  <c r="K512" i="4"/>
  <c r="A513" i="4"/>
  <c r="G513" i="4"/>
  <c r="K173" i="5"/>
  <c r="P173" i="5" s="1"/>
  <c r="D507" i="4"/>
  <c r="B507" i="4"/>
  <c r="C507" i="4" s="1"/>
  <c r="E507" i="4" s="1"/>
  <c r="I513" i="5" l="1"/>
  <c r="R513" i="5"/>
  <c r="S513" i="5"/>
  <c r="Q513" i="5"/>
  <c r="P513" i="5"/>
  <c r="K513" i="5"/>
  <c r="L513" i="5"/>
  <c r="H514" i="5"/>
  <c r="J513" i="5"/>
  <c r="S513" i="4"/>
  <c r="R513" i="4"/>
  <c r="Q513" i="4"/>
  <c r="P513" i="4"/>
  <c r="A514" i="4"/>
  <c r="G514" i="4"/>
  <c r="K513" i="4"/>
  <c r="I174" i="5"/>
  <c r="S174" i="5" s="1"/>
  <c r="D508" i="4"/>
  <c r="B508" i="4"/>
  <c r="C508" i="4" s="1"/>
  <c r="E508" i="4" s="1"/>
  <c r="I514" i="5" l="1"/>
  <c r="R514" i="5"/>
  <c r="S514" i="5"/>
  <c r="P514" i="5"/>
  <c r="Q514" i="5"/>
  <c r="K514" i="5"/>
  <c r="L514" i="5"/>
  <c r="J514" i="5"/>
  <c r="H515" i="5"/>
  <c r="S514" i="4"/>
  <c r="R514" i="4"/>
  <c r="Q514" i="4"/>
  <c r="P514" i="4"/>
  <c r="K514" i="4"/>
  <c r="A515" i="4"/>
  <c r="G515" i="4"/>
  <c r="J174" i="5"/>
  <c r="L174" i="5"/>
  <c r="Q174" i="5" s="1"/>
  <c r="D509" i="4"/>
  <c r="C509" i="4"/>
  <c r="E509" i="4" s="1"/>
  <c r="B509" i="4"/>
  <c r="I515" i="5" l="1"/>
  <c r="S515" i="5"/>
  <c r="R515" i="5"/>
  <c r="P515" i="5"/>
  <c r="Q515" i="5"/>
  <c r="K515" i="5"/>
  <c r="L515" i="5"/>
  <c r="H516" i="5"/>
  <c r="J515" i="5"/>
  <c r="S515" i="4"/>
  <c r="R515" i="4"/>
  <c r="Q515" i="4"/>
  <c r="P515" i="4"/>
  <c r="K515" i="4"/>
  <c r="A516" i="4"/>
  <c r="G516" i="4"/>
  <c r="K174" i="5"/>
  <c r="P174" i="5" s="1"/>
  <c r="D510" i="4"/>
  <c r="B510" i="4"/>
  <c r="C510" i="4" s="1"/>
  <c r="E510" i="4" s="1"/>
  <c r="I516" i="5" l="1"/>
  <c r="R516" i="5"/>
  <c r="S516" i="5"/>
  <c r="P516" i="5"/>
  <c r="Q516" i="5"/>
  <c r="L516" i="5"/>
  <c r="J516" i="5"/>
  <c r="H517" i="5"/>
  <c r="K516" i="5"/>
  <c r="S516" i="4"/>
  <c r="R516" i="4"/>
  <c r="Q516" i="4"/>
  <c r="P516" i="4"/>
  <c r="K516" i="4"/>
  <c r="A517" i="4"/>
  <c r="G517" i="4"/>
  <c r="I175" i="5"/>
  <c r="S175" i="5" s="1"/>
  <c r="D511" i="4"/>
  <c r="B511" i="4"/>
  <c r="C511" i="4" s="1"/>
  <c r="E511" i="4" s="1"/>
  <c r="I517" i="5" l="1"/>
  <c r="R517" i="5"/>
  <c r="S517" i="5"/>
  <c r="P517" i="5"/>
  <c r="Q517" i="5"/>
  <c r="K517" i="5"/>
  <c r="L517" i="5"/>
  <c r="H518" i="5"/>
  <c r="J517" i="5"/>
  <c r="S517" i="4"/>
  <c r="R517" i="4"/>
  <c r="Q517" i="4"/>
  <c r="P517" i="4"/>
  <c r="A518" i="4"/>
  <c r="G518" i="4"/>
  <c r="K517" i="4"/>
  <c r="L175" i="5"/>
  <c r="Q175" i="5" s="1"/>
  <c r="J175" i="5"/>
  <c r="D512" i="4"/>
  <c r="C512" i="4"/>
  <c r="E512" i="4" s="1"/>
  <c r="B512" i="4"/>
  <c r="I518" i="5" l="1"/>
  <c r="R518" i="5"/>
  <c r="S518" i="5"/>
  <c r="P518" i="5"/>
  <c r="Q518" i="5"/>
  <c r="J518" i="5"/>
  <c r="H519" i="5"/>
  <c r="K518" i="5"/>
  <c r="L518" i="5"/>
  <c r="S518" i="4"/>
  <c r="R518" i="4"/>
  <c r="Q518" i="4"/>
  <c r="P518" i="4"/>
  <c r="K518" i="4"/>
  <c r="A519" i="4"/>
  <c r="G519" i="4"/>
  <c r="K175" i="5"/>
  <c r="P175" i="5" s="1"/>
  <c r="D513" i="4"/>
  <c r="B513" i="4"/>
  <c r="C513" i="4" s="1"/>
  <c r="E513" i="4" s="1"/>
  <c r="I519" i="5" l="1"/>
  <c r="R519" i="5"/>
  <c r="P519" i="5"/>
  <c r="S519" i="5"/>
  <c r="Q519" i="5"/>
  <c r="K519" i="5"/>
  <c r="L519" i="5"/>
  <c r="H520" i="5"/>
  <c r="J519" i="5"/>
  <c r="S519" i="4"/>
  <c r="R519" i="4"/>
  <c r="Q519" i="4"/>
  <c r="P519" i="4"/>
  <c r="A520" i="4"/>
  <c r="G520" i="4"/>
  <c r="K519" i="4"/>
  <c r="I176" i="5"/>
  <c r="S176" i="5" s="1"/>
  <c r="D514" i="4"/>
  <c r="B514" i="4"/>
  <c r="C514" i="4" s="1"/>
  <c r="E514" i="4" s="1"/>
  <c r="I520" i="5" l="1"/>
  <c r="R520" i="5"/>
  <c r="S520" i="5"/>
  <c r="P520" i="5"/>
  <c r="Q520" i="5"/>
  <c r="J520" i="5"/>
  <c r="L520" i="5"/>
  <c r="H521" i="5"/>
  <c r="K520" i="5"/>
  <c r="S520" i="4"/>
  <c r="R520" i="4"/>
  <c r="Q520" i="4"/>
  <c r="P520" i="4"/>
  <c r="K520" i="4"/>
  <c r="A521" i="4"/>
  <c r="G521" i="4"/>
  <c r="L176" i="5"/>
  <c r="Q176" i="5" s="1"/>
  <c r="J176" i="5"/>
  <c r="D515" i="4"/>
  <c r="B515" i="4"/>
  <c r="C515" i="4" s="1"/>
  <c r="E515" i="4" s="1"/>
  <c r="I521" i="5" l="1"/>
  <c r="R521" i="5"/>
  <c r="S521" i="5"/>
  <c r="P521" i="5"/>
  <c r="Q521" i="5"/>
  <c r="K521" i="5"/>
  <c r="L521" i="5"/>
  <c r="H522" i="5"/>
  <c r="J521" i="5"/>
  <c r="S521" i="4"/>
  <c r="R521" i="4"/>
  <c r="Q521" i="4"/>
  <c r="P521" i="4"/>
  <c r="A522" i="4"/>
  <c r="G522" i="4"/>
  <c r="K521" i="4"/>
  <c r="K176" i="5"/>
  <c r="P176" i="5" s="1"/>
  <c r="D516" i="4"/>
  <c r="B516" i="4"/>
  <c r="C516" i="4" s="1"/>
  <c r="E516" i="4" s="1"/>
  <c r="I522" i="5" l="1"/>
  <c r="R522" i="5"/>
  <c r="S522" i="5"/>
  <c r="P522" i="5"/>
  <c r="Q522" i="5"/>
  <c r="J522" i="5"/>
  <c r="H523" i="5"/>
  <c r="K522" i="5"/>
  <c r="L522" i="5"/>
  <c r="S522" i="4"/>
  <c r="R522" i="4"/>
  <c r="Q522" i="4"/>
  <c r="P522" i="4"/>
  <c r="K522" i="4"/>
  <c r="A523" i="4"/>
  <c r="G523" i="4"/>
  <c r="I177" i="5"/>
  <c r="S177" i="5" s="1"/>
  <c r="D517" i="4"/>
  <c r="B517" i="4"/>
  <c r="C517" i="4" s="1"/>
  <c r="E517" i="4" s="1"/>
  <c r="I523" i="5" l="1"/>
  <c r="R523" i="5"/>
  <c r="S523" i="5"/>
  <c r="Q523" i="5"/>
  <c r="P523" i="5"/>
  <c r="J523" i="5"/>
  <c r="K523" i="5"/>
  <c r="L523" i="5"/>
  <c r="H524" i="5"/>
  <c r="S523" i="4"/>
  <c r="R523" i="4"/>
  <c r="Q523" i="4"/>
  <c r="P523" i="4"/>
  <c r="K523" i="4"/>
  <c r="A524" i="4"/>
  <c r="G524" i="4"/>
  <c r="L177" i="5"/>
  <c r="Q177" i="5" s="1"/>
  <c r="J177" i="5"/>
  <c r="D518" i="4"/>
  <c r="B518" i="4"/>
  <c r="C518" i="4" s="1"/>
  <c r="E518" i="4" s="1"/>
  <c r="I524" i="5" l="1"/>
  <c r="R524" i="5"/>
  <c r="S524" i="5"/>
  <c r="P524" i="5"/>
  <c r="Q524" i="5"/>
  <c r="L524" i="5"/>
  <c r="H525" i="5"/>
  <c r="K524" i="5"/>
  <c r="J524" i="5"/>
  <c r="S524" i="4"/>
  <c r="R524" i="4"/>
  <c r="Q524" i="4"/>
  <c r="P524" i="4"/>
  <c r="K524" i="4"/>
  <c r="A525" i="4"/>
  <c r="G525" i="4"/>
  <c r="K177" i="5"/>
  <c r="P177" i="5" s="1"/>
  <c r="D519" i="4"/>
  <c r="B519" i="4"/>
  <c r="C519" i="4" s="1"/>
  <c r="E519" i="4" s="1"/>
  <c r="I525" i="5" l="1"/>
  <c r="S525" i="5"/>
  <c r="R525" i="5"/>
  <c r="P525" i="5"/>
  <c r="Q525" i="5"/>
  <c r="K525" i="5"/>
  <c r="L525" i="5"/>
  <c r="H526" i="5"/>
  <c r="J525" i="5"/>
  <c r="S525" i="4"/>
  <c r="R525" i="4"/>
  <c r="Q525" i="4"/>
  <c r="P525" i="4"/>
  <c r="K525" i="4"/>
  <c r="A526" i="4"/>
  <c r="G526" i="4"/>
  <c r="I178" i="5"/>
  <c r="S178" i="5" s="1"/>
  <c r="D520" i="4"/>
  <c r="B520" i="4"/>
  <c r="C520" i="4" s="1"/>
  <c r="E520" i="4" s="1"/>
  <c r="I526" i="5" l="1"/>
  <c r="S526" i="5"/>
  <c r="R526" i="5"/>
  <c r="P526" i="5"/>
  <c r="Q526" i="5"/>
  <c r="J526" i="5"/>
  <c r="H527" i="5"/>
  <c r="K526" i="5"/>
  <c r="L526" i="5"/>
  <c r="S526" i="4"/>
  <c r="Q526" i="4"/>
  <c r="R526" i="4"/>
  <c r="P526" i="4"/>
  <c r="K526" i="4"/>
  <c r="A527" i="4"/>
  <c r="G527" i="4"/>
  <c r="J178" i="5"/>
  <c r="L178" i="5"/>
  <c r="Q178" i="5" s="1"/>
  <c r="D521" i="4"/>
  <c r="B521" i="4"/>
  <c r="C521" i="4" s="1"/>
  <c r="E521" i="4" s="1"/>
  <c r="I527" i="5" l="1"/>
  <c r="R527" i="5"/>
  <c r="S527" i="5"/>
  <c r="P527" i="5"/>
  <c r="Q527" i="5"/>
  <c r="K527" i="5"/>
  <c r="L527" i="5"/>
  <c r="H528" i="5"/>
  <c r="J527" i="5"/>
  <c r="S527" i="4"/>
  <c r="R527" i="4"/>
  <c r="Q527" i="4"/>
  <c r="P527" i="4"/>
  <c r="A528" i="4"/>
  <c r="G528" i="4"/>
  <c r="K527" i="4"/>
  <c r="K178" i="5"/>
  <c r="P178" i="5" s="1"/>
  <c r="D522" i="4"/>
  <c r="B522" i="4"/>
  <c r="C522" i="4" s="1"/>
  <c r="E522" i="4" s="1"/>
  <c r="I528" i="5" l="1"/>
  <c r="R528" i="5"/>
  <c r="S528" i="5"/>
  <c r="P528" i="5"/>
  <c r="Q528" i="5"/>
  <c r="L528" i="5"/>
  <c r="H529" i="5"/>
  <c r="K528" i="5"/>
  <c r="J528" i="5"/>
  <c r="S528" i="4"/>
  <c r="R528" i="4"/>
  <c r="Q528" i="4"/>
  <c r="P528" i="4"/>
  <c r="K528" i="4"/>
  <c r="A529" i="4"/>
  <c r="G529" i="4"/>
  <c r="I179" i="5"/>
  <c r="S179" i="5" s="1"/>
  <c r="D523" i="4"/>
  <c r="B523" i="4"/>
  <c r="C523" i="4" s="1"/>
  <c r="E523" i="4" s="1"/>
  <c r="I529" i="5" l="1"/>
  <c r="R529" i="5"/>
  <c r="S529" i="5"/>
  <c r="P529" i="5"/>
  <c r="Q529" i="5"/>
  <c r="H530" i="5"/>
  <c r="J529" i="5"/>
  <c r="K529" i="5"/>
  <c r="L529" i="5"/>
  <c r="S529" i="4"/>
  <c r="R529" i="4"/>
  <c r="Q529" i="4"/>
  <c r="P529" i="4"/>
  <c r="K529" i="4"/>
  <c r="A530" i="4"/>
  <c r="G530" i="4"/>
  <c r="L179" i="5"/>
  <c r="Q179" i="5" s="1"/>
  <c r="J179" i="5"/>
  <c r="D524" i="4"/>
  <c r="B524" i="4"/>
  <c r="C524" i="4" s="1"/>
  <c r="E524" i="4" s="1"/>
  <c r="I530" i="5" l="1"/>
  <c r="R530" i="5"/>
  <c r="S530" i="5"/>
  <c r="Q530" i="5"/>
  <c r="P530" i="5"/>
  <c r="K530" i="5"/>
  <c r="L530" i="5"/>
  <c r="J530" i="5"/>
  <c r="H531" i="5"/>
  <c r="S530" i="4"/>
  <c r="R530" i="4"/>
  <c r="Q530" i="4"/>
  <c r="P530" i="4"/>
  <c r="K530" i="4"/>
  <c r="A531" i="4"/>
  <c r="G531" i="4"/>
  <c r="K179" i="5"/>
  <c r="P179" i="5" s="1"/>
  <c r="D525" i="4"/>
  <c r="B525" i="4"/>
  <c r="C525" i="4" s="1"/>
  <c r="E525" i="4" s="1"/>
  <c r="I531" i="5" l="1"/>
  <c r="R531" i="5"/>
  <c r="S531" i="5"/>
  <c r="P531" i="5"/>
  <c r="Q531" i="5"/>
  <c r="H532" i="5"/>
  <c r="J531" i="5"/>
  <c r="K531" i="5"/>
  <c r="L531" i="5"/>
  <c r="S531" i="4"/>
  <c r="R531" i="4"/>
  <c r="Q531" i="4"/>
  <c r="P531" i="4"/>
  <c r="K531" i="4"/>
  <c r="A532" i="4"/>
  <c r="G532" i="4"/>
  <c r="I180" i="5"/>
  <c r="S180" i="5" s="1"/>
  <c r="D526" i="4"/>
  <c r="B526" i="4"/>
  <c r="C526" i="4" s="1"/>
  <c r="E526" i="4" s="1"/>
  <c r="I532" i="5" l="1"/>
  <c r="R532" i="5"/>
  <c r="P532" i="5"/>
  <c r="S532" i="5"/>
  <c r="Q532" i="5"/>
  <c r="H533" i="5"/>
  <c r="K532" i="5"/>
  <c r="J532" i="5"/>
  <c r="L532" i="5"/>
  <c r="S532" i="4"/>
  <c r="R532" i="4"/>
  <c r="P532" i="4"/>
  <c r="Q532" i="4"/>
  <c r="A533" i="4"/>
  <c r="G533" i="4"/>
  <c r="K532" i="4"/>
  <c r="L180" i="5"/>
  <c r="Q180" i="5" s="1"/>
  <c r="J180" i="5"/>
  <c r="D527" i="4"/>
  <c r="B527" i="4"/>
  <c r="C527" i="4" s="1"/>
  <c r="E527" i="4" s="1"/>
  <c r="I533" i="5" l="1"/>
  <c r="R533" i="5"/>
  <c r="S533" i="5"/>
  <c r="P533" i="5"/>
  <c r="Q533" i="5"/>
  <c r="J533" i="5"/>
  <c r="K533" i="5"/>
  <c r="H534" i="5"/>
  <c r="L533" i="5"/>
  <c r="S533" i="4"/>
  <c r="R533" i="4"/>
  <c r="Q533" i="4"/>
  <c r="P533" i="4"/>
  <c r="K533" i="4"/>
  <c r="A534" i="4"/>
  <c r="G534" i="4"/>
  <c r="K180" i="5"/>
  <c r="P180" i="5" s="1"/>
  <c r="D528" i="4"/>
  <c r="B528" i="4"/>
  <c r="C528" i="4" s="1"/>
  <c r="E528" i="4" s="1"/>
  <c r="I534" i="5" l="1"/>
  <c r="R534" i="5"/>
  <c r="S534" i="5"/>
  <c r="P534" i="5"/>
  <c r="Q534" i="5"/>
  <c r="J534" i="5"/>
  <c r="H535" i="5"/>
  <c r="K534" i="5"/>
  <c r="L534" i="5"/>
  <c r="S534" i="4"/>
  <c r="P534" i="4"/>
  <c r="R534" i="4"/>
  <c r="Q534" i="4"/>
  <c r="K534" i="4"/>
  <c r="A535" i="4"/>
  <c r="G535" i="4"/>
  <c r="I181" i="5"/>
  <c r="S181" i="5" s="1"/>
  <c r="D529" i="4"/>
  <c r="B529" i="4"/>
  <c r="C529" i="4" s="1"/>
  <c r="E529" i="4" s="1"/>
  <c r="I535" i="5" l="1"/>
  <c r="R535" i="5"/>
  <c r="S535" i="5"/>
  <c r="P535" i="5"/>
  <c r="Q535" i="5"/>
  <c r="H536" i="5"/>
  <c r="J535" i="5"/>
  <c r="K535" i="5"/>
  <c r="L535" i="5"/>
  <c r="S535" i="4"/>
  <c r="R535" i="4"/>
  <c r="Q535" i="4"/>
  <c r="P535" i="4"/>
  <c r="K535" i="4"/>
  <c r="A536" i="4"/>
  <c r="G536" i="4"/>
  <c r="L181" i="5"/>
  <c r="Q181" i="5" s="1"/>
  <c r="J181" i="5"/>
  <c r="D530" i="4"/>
  <c r="B530" i="4"/>
  <c r="C530" i="4" s="1"/>
  <c r="E530" i="4" s="1"/>
  <c r="I536" i="5" l="1"/>
  <c r="R536" i="5"/>
  <c r="S536" i="5"/>
  <c r="P536" i="5"/>
  <c r="Q536" i="5"/>
  <c r="K536" i="5"/>
  <c r="J536" i="5"/>
  <c r="L536" i="5"/>
  <c r="H537" i="5"/>
  <c r="S536" i="4"/>
  <c r="R536" i="4"/>
  <c r="Q536" i="4"/>
  <c r="P536" i="4"/>
  <c r="K536" i="4"/>
  <c r="A537" i="4"/>
  <c r="G537" i="4"/>
  <c r="K181" i="5"/>
  <c r="P181" i="5" s="1"/>
  <c r="D531" i="4"/>
  <c r="B531" i="4"/>
  <c r="C531" i="4" s="1"/>
  <c r="E531" i="4" s="1"/>
  <c r="I537" i="5" l="1"/>
  <c r="R537" i="5"/>
  <c r="S537" i="5"/>
  <c r="P537" i="5"/>
  <c r="Q537" i="5"/>
  <c r="K537" i="5"/>
  <c r="L537" i="5"/>
  <c r="H538" i="5"/>
  <c r="J537" i="5"/>
  <c r="S537" i="4"/>
  <c r="R537" i="4"/>
  <c r="Q537" i="4"/>
  <c r="P537" i="4"/>
  <c r="A538" i="4"/>
  <c r="G538" i="4"/>
  <c r="K537" i="4"/>
  <c r="I182" i="5"/>
  <c r="S182" i="5" s="1"/>
  <c r="D532" i="4"/>
  <c r="B532" i="4"/>
  <c r="C532" i="4" s="1"/>
  <c r="E532" i="4" s="1"/>
  <c r="I538" i="5" l="1"/>
  <c r="R538" i="5"/>
  <c r="P538" i="5"/>
  <c r="S538" i="5"/>
  <c r="Q538" i="5"/>
  <c r="L538" i="5"/>
  <c r="J538" i="5"/>
  <c r="H539" i="5"/>
  <c r="K538" i="5"/>
  <c r="S538" i="4"/>
  <c r="R538" i="4"/>
  <c r="Q538" i="4"/>
  <c r="P538" i="4"/>
  <c r="K538" i="4"/>
  <c r="A539" i="4"/>
  <c r="G539" i="4"/>
  <c r="J182" i="5"/>
  <c r="L182" i="5"/>
  <c r="Q182" i="5" s="1"/>
  <c r="D533" i="4"/>
  <c r="B533" i="4"/>
  <c r="C533" i="4" s="1"/>
  <c r="E533" i="4" s="1"/>
  <c r="I539" i="5" l="1"/>
  <c r="R539" i="5"/>
  <c r="S539" i="5"/>
  <c r="Q539" i="5"/>
  <c r="P539" i="5"/>
  <c r="H540" i="5"/>
  <c r="J539" i="5"/>
  <c r="K539" i="5"/>
  <c r="L539" i="5"/>
  <c r="S539" i="4"/>
  <c r="R539" i="4"/>
  <c r="Q539" i="4"/>
  <c r="P539" i="4"/>
  <c r="K539" i="4"/>
  <c r="A540" i="4"/>
  <c r="G540" i="4"/>
  <c r="K182" i="5"/>
  <c r="P182" i="5" s="1"/>
  <c r="D534" i="4"/>
  <c r="B534" i="4"/>
  <c r="C534" i="4" s="1"/>
  <c r="E534" i="4" s="1"/>
  <c r="I540" i="5" l="1"/>
  <c r="R540" i="5"/>
  <c r="S540" i="5"/>
  <c r="P540" i="5"/>
  <c r="Q540" i="5"/>
  <c r="J540" i="5"/>
  <c r="L540" i="5"/>
  <c r="H541" i="5"/>
  <c r="K540" i="5"/>
  <c r="S540" i="4"/>
  <c r="R540" i="4"/>
  <c r="Q540" i="4"/>
  <c r="P540" i="4"/>
  <c r="A541" i="4"/>
  <c r="G541" i="4"/>
  <c r="K540" i="4"/>
  <c r="I183" i="5"/>
  <c r="S183" i="5" s="1"/>
  <c r="D535" i="4"/>
  <c r="B535" i="4"/>
  <c r="C535" i="4" s="1"/>
  <c r="E535" i="4" s="1"/>
  <c r="I541" i="5" l="1"/>
  <c r="R541" i="5"/>
  <c r="S541" i="5"/>
  <c r="P541" i="5"/>
  <c r="Q541" i="5"/>
  <c r="K541" i="5"/>
  <c r="L541" i="5"/>
  <c r="H542" i="5"/>
  <c r="J541" i="5"/>
  <c r="S541" i="4"/>
  <c r="R541" i="4"/>
  <c r="Q541" i="4"/>
  <c r="P541" i="4"/>
  <c r="K541" i="4"/>
  <c r="A542" i="4"/>
  <c r="G542" i="4"/>
  <c r="L183" i="5"/>
  <c r="Q183" i="5" s="1"/>
  <c r="J183" i="5"/>
  <c r="D536" i="4"/>
  <c r="B536" i="4"/>
  <c r="C536" i="4" s="1"/>
  <c r="E536" i="4" s="1"/>
  <c r="I542" i="5" l="1"/>
  <c r="S542" i="5"/>
  <c r="R542" i="5"/>
  <c r="Q542" i="5"/>
  <c r="P542" i="5"/>
  <c r="L542" i="5"/>
  <c r="J542" i="5"/>
  <c r="H543" i="5"/>
  <c r="K542" i="5"/>
  <c r="S542" i="4"/>
  <c r="R542" i="4"/>
  <c r="Q542" i="4"/>
  <c r="P542" i="4"/>
  <c r="K542" i="4"/>
  <c r="A543" i="4"/>
  <c r="G543" i="4"/>
  <c r="K183" i="5"/>
  <c r="P183" i="5" s="1"/>
  <c r="D537" i="4"/>
  <c r="B537" i="4"/>
  <c r="C537" i="4" s="1"/>
  <c r="E537" i="4" s="1"/>
  <c r="I543" i="5" l="1"/>
  <c r="R543" i="5"/>
  <c r="S543" i="5"/>
  <c r="P543" i="5"/>
  <c r="Q543" i="5"/>
  <c r="J543" i="5"/>
  <c r="K543" i="5"/>
  <c r="L543" i="5"/>
  <c r="H544" i="5"/>
  <c r="S543" i="4"/>
  <c r="R543" i="4"/>
  <c r="P543" i="4"/>
  <c r="Q543" i="4"/>
  <c r="K543" i="4"/>
  <c r="A544" i="4"/>
  <c r="G544" i="4"/>
  <c r="I184" i="5"/>
  <c r="S184" i="5" s="1"/>
  <c r="D538" i="4"/>
  <c r="B538" i="4"/>
  <c r="C538" i="4" s="1"/>
  <c r="E538" i="4" s="1"/>
  <c r="I544" i="5" l="1"/>
  <c r="R544" i="5"/>
  <c r="S544" i="5"/>
  <c r="P544" i="5"/>
  <c r="Q544" i="5"/>
  <c r="H545" i="5"/>
  <c r="K544" i="5"/>
  <c r="J544" i="5"/>
  <c r="L544" i="5"/>
  <c r="S544" i="4"/>
  <c r="R544" i="4"/>
  <c r="Q544" i="4"/>
  <c r="P544" i="4"/>
  <c r="K544" i="4"/>
  <c r="A545" i="4"/>
  <c r="G545" i="4"/>
  <c r="J184" i="5"/>
  <c r="L184" i="5"/>
  <c r="Q184" i="5" s="1"/>
  <c r="D539" i="4"/>
  <c r="B539" i="4"/>
  <c r="C539" i="4" s="1"/>
  <c r="E539" i="4" s="1"/>
  <c r="I545" i="5" l="1"/>
  <c r="R545" i="5"/>
  <c r="S545" i="5"/>
  <c r="P545" i="5"/>
  <c r="Q545" i="5"/>
  <c r="H546" i="5"/>
  <c r="J545" i="5"/>
  <c r="K545" i="5"/>
  <c r="L545" i="5"/>
  <c r="S545" i="4"/>
  <c r="R545" i="4"/>
  <c r="Q545" i="4"/>
  <c r="P545" i="4"/>
  <c r="K545" i="4"/>
  <c r="A546" i="4"/>
  <c r="G546" i="4"/>
  <c r="K184" i="5"/>
  <c r="P184" i="5" s="1"/>
  <c r="D540" i="4"/>
  <c r="B540" i="4"/>
  <c r="C540" i="4" s="1"/>
  <c r="E540" i="4" s="1"/>
  <c r="I546" i="5" l="1"/>
  <c r="R546" i="5"/>
  <c r="S546" i="5"/>
  <c r="P546" i="5"/>
  <c r="Q546" i="5"/>
  <c r="L546" i="5"/>
  <c r="J546" i="5"/>
  <c r="H547" i="5"/>
  <c r="K546" i="5"/>
  <c r="S546" i="4"/>
  <c r="R546" i="4"/>
  <c r="Q546" i="4"/>
  <c r="P546" i="4"/>
  <c r="K546" i="4"/>
  <c r="A547" i="4"/>
  <c r="G547" i="4"/>
  <c r="I185" i="5"/>
  <c r="S185" i="5" s="1"/>
  <c r="D541" i="4"/>
  <c r="B541" i="4"/>
  <c r="C541" i="4" s="1"/>
  <c r="E541" i="4" s="1"/>
  <c r="I547" i="5" l="1"/>
  <c r="P547" i="5"/>
  <c r="S547" i="5"/>
  <c r="R547" i="5"/>
  <c r="Q547" i="5"/>
  <c r="H548" i="5"/>
  <c r="J547" i="5"/>
  <c r="K547" i="5"/>
  <c r="L547" i="5"/>
  <c r="S547" i="4"/>
  <c r="R547" i="4"/>
  <c r="Q547" i="4"/>
  <c r="P547" i="4"/>
  <c r="K547" i="4"/>
  <c r="A548" i="4"/>
  <c r="G548" i="4"/>
  <c r="L185" i="5"/>
  <c r="Q185" i="5" s="1"/>
  <c r="J185" i="5"/>
  <c r="D542" i="4"/>
  <c r="B542" i="4"/>
  <c r="C542" i="4" s="1"/>
  <c r="E542" i="4" s="1"/>
  <c r="I548" i="5" l="1"/>
  <c r="R548" i="5"/>
  <c r="P548" i="5"/>
  <c r="Q548" i="5"/>
  <c r="S548" i="5"/>
  <c r="J548" i="5"/>
  <c r="L548" i="5"/>
  <c r="H549" i="5"/>
  <c r="K548" i="5"/>
  <c r="S548" i="4"/>
  <c r="R548" i="4"/>
  <c r="Q548" i="4"/>
  <c r="P548" i="4"/>
  <c r="K548" i="4"/>
  <c r="A549" i="4"/>
  <c r="G549" i="4"/>
  <c r="K185" i="5"/>
  <c r="P185" i="5" s="1"/>
  <c r="D543" i="4"/>
  <c r="B543" i="4"/>
  <c r="C543" i="4" s="1"/>
  <c r="E543" i="4" s="1"/>
  <c r="I549" i="5" l="1"/>
  <c r="R549" i="5"/>
  <c r="P549" i="5"/>
  <c r="S549" i="5"/>
  <c r="Q549" i="5"/>
  <c r="H550" i="5"/>
  <c r="J549" i="5"/>
  <c r="K549" i="5"/>
  <c r="L549" i="5"/>
  <c r="S549" i="4"/>
  <c r="R549" i="4"/>
  <c r="Q549" i="4"/>
  <c r="P549" i="4"/>
  <c r="K549" i="4"/>
  <c r="A550" i="4"/>
  <c r="G550" i="4"/>
  <c r="I186" i="5"/>
  <c r="S186" i="5" s="1"/>
  <c r="D544" i="4"/>
  <c r="B544" i="4"/>
  <c r="C544" i="4" s="1"/>
  <c r="E544" i="4" s="1"/>
  <c r="I550" i="5" l="1"/>
  <c r="R550" i="5"/>
  <c r="S550" i="5"/>
  <c r="Q550" i="5"/>
  <c r="P550" i="5"/>
  <c r="H551" i="5"/>
  <c r="K550" i="5"/>
  <c r="L550" i="5"/>
  <c r="J550" i="5"/>
  <c r="S550" i="4"/>
  <c r="R550" i="4"/>
  <c r="Q550" i="4"/>
  <c r="P550" i="4"/>
  <c r="K550" i="4"/>
  <c r="A551" i="4"/>
  <c r="G551" i="4"/>
  <c r="J186" i="5"/>
  <c r="L186" i="5"/>
  <c r="Q186" i="5" s="1"/>
  <c r="D545" i="4"/>
  <c r="B545" i="4"/>
  <c r="C545" i="4" s="1"/>
  <c r="E545" i="4" s="1"/>
  <c r="I551" i="5" l="1"/>
  <c r="R551" i="5"/>
  <c r="S551" i="5"/>
  <c r="Q551" i="5"/>
  <c r="P551" i="5"/>
  <c r="J551" i="5"/>
  <c r="K551" i="5"/>
  <c r="L551" i="5"/>
  <c r="H552" i="5"/>
  <c r="S551" i="4"/>
  <c r="R551" i="4"/>
  <c r="Q551" i="4"/>
  <c r="P551" i="4"/>
  <c r="K551" i="4"/>
  <c r="A552" i="4"/>
  <c r="G552" i="4"/>
  <c r="K186" i="5"/>
  <c r="P186" i="5" s="1"/>
  <c r="D546" i="4"/>
  <c r="B546" i="4"/>
  <c r="C546" i="4" s="1"/>
  <c r="E546" i="4" s="1"/>
  <c r="I552" i="5" l="1"/>
  <c r="R552" i="5"/>
  <c r="S552" i="5"/>
  <c r="P552" i="5"/>
  <c r="Q552" i="5"/>
  <c r="K552" i="5"/>
  <c r="J552" i="5"/>
  <c r="L552" i="5"/>
  <c r="H553" i="5"/>
  <c r="S552" i="4"/>
  <c r="R552" i="4"/>
  <c r="P552" i="4"/>
  <c r="Q552" i="4"/>
  <c r="K552" i="4"/>
  <c r="A553" i="4"/>
  <c r="G553" i="4"/>
  <c r="I187" i="5"/>
  <c r="S187" i="5" s="1"/>
  <c r="D547" i="4"/>
  <c r="B547" i="4"/>
  <c r="C547" i="4" s="1"/>
  <c r="E547" i="4" s="1"/>
  <c r="I553" i="5" l="1"/>
  <c r="R553" i="5"/>
  <c r="S553" i="5"/>
  <c r="P553" i="5"/>
  <c r="Q553" i="5"/>
  <c r="H554" i="5"/>
  <c r="J553" i="5"/>
  <c r="K553" i="5"/>
  <c r="L553" i="5"/>
  <c r="S553" i="4"/>
  <c r="R553" i="4"/>
  <c r="Q553" i="4"/>
  <c r="P553" i="4"/>
  <c r="K553" i="4"/>
  <c r="A554" i="4"/>
  <c r="G554" i="4"/>
  <c r="L187" i="5"/>
  <c r="Q187" i="5" s="1"/>
  <c r="J187" i="5"/>
  <c r="D548" i="4"/>
  <c r="B548" i="4"/>
  <c r="C548" i="4" s="1"/>
  <c r="E548" i="4" s="1"/>
  <c r="I554" i="5" l="1"/>
  <c r="R554" i="5"/>
  <c r="S554" i="5"/>
  <c r="P554" i="5"/>
  <c r="Q554" i="5"/>
  <c r="K554" i="5"/>
  <c r="L554" i="5"/>
  <c r="J554" i="5"/>
  <c r="H555" i="5"/>
  <c r="S554" i="4"/>
  <c r="R554" i="4"/>
  <c r="Q554" i="4"/>
  <c r="P554" i="4"/>
  <c r="K554" i="4"/>
  <c r="A555" i="4"/>
  <c r="G555" i="4"/>
  <c r="K187" i="5"/>
  <c r="P187" i="5" s="1"/>
  <c r="D549" i="4"/>
  <c r="B549" i="4"/>
  <c r="C549" i="4" s="1"/>
  <c r="E549" i="4" s="1"/>
  <c r="I555" i="5" l="1"/>
  <c r="S555" i="5"/>
  <c r="R555" i="5"/>
  <c r="P555" i="5"/>
  <c r="Q555" i="5"/>
  <c r="H556" i="5"/>
  <c r="J555" i="5"/>
  <c r="K555" i="5"/>
  <c r="L555" i="5"/>
  <c r="S555" i="4"/>
  <c r="R555" i="4"/>
  <c r="P555" i="4"/>
  <c r="Q555" i="4"/>
  <c r="A556" i="4"/>
  <c r="G556" i="4"/>
  <c r="K555" i="4"/>
  <c r="I188" i="5"/>
  <c r="S188" i="5" s="1"/>
  <c r="D550" i="4"/>
  <c r="B550" i="4"/>
  <c r="C550" i="4" s="1"/>
  <c r="E550" i="4" s="1"/>
  <c r="I556" i="5" l="1"/>
  <c r="P556" i="5"/>
  <c r="R556" i="5"/>
  <c r="Q556" i="5"/>
  <c r="S556" i="5"/>
  <c r="K556" i="5"/>
  <c r="J556" i="5"/>
  <c r="L556" i="5"/>
  <c r="H557" i="5"/>
  <c r="S556" i="4"/>
  <c r="R556" i="4"/>
  <c r="Q556" i="4"/>
  <c r="P556" i="4"/>
  <c r="K556" i="4"/>
  <c r="A557" i="4"/>
  <c r="G557" i="4"/>
  <c r="L188" i="5"/>
  <c r="Q188" i="5" s="1"/>
  <c r="J188" i="5"/>
  <c r="D551" i="4"/>
  <c r="B551" i="4"/>
  <c r="C551" i="4" s="1"/>
  <c r="E551" i="4" s="1"/>
  <c r="I557" i="5" l="1"/>
  <c r="R557" i="5"/>
  <c r="P557" i="5"/>
  <c r="S557" i="5"/>
  <c r="Q557" i="5"/>
  <c r="H558" i="5"/>
  <c r="J557" i="5"/>
  <c r="K557" i="5"/>
  <c r="L557" i="5"/>
  <c r="S557" i="4"/>
  <c r="R557" i="4"/>
  <c r="Q557" i="4"/>
  <c r="P557" i="4"/>
  <c r="K557" i="4"/>
  <c r="A558" i="4"/>
  <c r="G558" i="4"/>
  <c r="K188" i="5"/>
  <c r="P188" i="5" s="1"/>
  <c r="D552" i="4"/>
  <c r="B552" i="4"/>
  <c r="C552" i="4" s="1"/>
  <c r="E552" i="4" s="1"/>
  <c r="I558" i="5" l="1"/>
  <c r="R558" i="5"/>
  <c r="S558" i="5"/>
  <c r="P558" i="5"/>
  <c r="Q558" i="5"/>
  <c r="K558" i="5"/>
  <c r="L558" i="5"/>
  <c r="J558" i="5"/>
  <c r="H559" i="5"/>
  <c r="S558" i="4"/>
  <c r="Q558" i="4"/>
  <c r="R558" i="4"/>
  <c r="P558" i="4"/>
  <c r="K558" i="4"/>
  <c r="A559" i="4"/>
  <c r="G559" i="4"/>
  <c r="I189" i="5"/>
  <c r="S189" i="5" s="1"/>
  <c r="D553" i="4"/>
  <c r="B553" i="4"/>
  <c r="C553" i="4" s="1"/>
  <c r="E553" i="4" s="1"/>
  <c r="I559" i="5" l="1"/>
  <c r="R559" i="5"/>
  <c r="S559" i="5"/>
  <c r="P559" i="5"/>
  <c r="Q559" i="5"/>
  <c r="H560" i="5"/>
  <c r="J559" i="5"/>
  <c r="K559" i="5"/>
  <c r="L559" i="5"/>
  <c r="S559" i="4"/>
  <c r="R559" i="4"/>
  <c r="Q559" i="4"/>
  <c r="P559" i="4"/>
  <c r="A560" i="4"/>
  <c r="G560" i="4"/>
  <c r="K559" i="4"/>
  <c r="L189" i="5"/>
  <c r="Q189" i="5" s="1"/>
  <c r="J189" i="5"/>
  <c r="D554" i="4"/>
  <c r="B554" i="4"/>
  <c r="C554" i="4" s="1"/>
  <c r="E554" i="4" s="1"/>
  <c r="I560" i="5" l="1"/>
  <c r="R560" i="5"/>
  <c r="S560" i="5"/>
  <c r="P560" i="5"/>
  <c r="Q560" i="5"/>
  <c r="K560" i="5"/>
  <c r="J560" i="5"/>
  <c r="L560" i="5"/>
  <c r="H561" i="5"/>
  <c r="S560" i="4"/>
  <c r="R560" i="4"/>
  <c r="Q560" i="4"/>
  <c r="P560" i="4"/>
  <c r="K560" i="4"/>
  <c r="A561" i="4"/>
  <c r="G561" i="4"/>
  <c r="K189" i="5"/>
  <c r="P189" i="5" s="1"/>
  <c r="D555" i="4"/>
  <c r="B555" i="4"/>
  <c r="C555" i="4" s="1"/>
  <c r="E555" i="4" s="1"/>
  <c r="I561" i="5" l="1"/>
  <c r="R561" i="5"/>
  <c r="S561" i="5"/>
  <c r="P561" i="5"/>
  <c r="Q561" i="5"/>
  <c r="J561" i="5"/>
  <c r="K561" i="5"/>
  <c r="L561" i="5"/>
  <c r="H562" i="5"/>
  <c r="S561" i="4"/>
  <c r="R561" i="4"/>
  <c r="Q561" i="4"/>
  <c r="P561" i="4"/>
  <c r="A562" i="4"/>
  <c r="G562" i="4"/>
  <c r="K561" i="4"/>
  <c r="I190" i="5"/>
  <c r="S190" i="5" s="1"/>
  <c r="D556" i="4"/>
  <c r="B556" i="4"/>
  <c r="C556" i="4" s="1"/>
  <c r="E556" i="4" s="1"/>
  <c r="I562" i="5" l="1"/>
  <c r="R562" i="5"/>
  <c r="S562" i="5"/>
  <c r="P562" i="5"/>
  <c r="Q562" i="5"/>
  <c r="H563" i="5"/>
  <c r="K562" i="5"/>
  <c r="L562" i="5"/>
  <c r="J562" i="5"/>
  <c r="R562" i="4"/>
  <c r="S562" i="4"/>
  <c r="Q562" i="4"/>
  <c r="P562" i="4"/>
  <c r="K562" i="4"/>
  <c r="A563" i="4"/>
  <c r="G563" i="4"/>
  <c r="J190" i="5"/>
  <c r="L190" i="5"/>
  <c r="Q190" i="5" s="1"/>
  <c r="D557" i="4"/>
  <c r="B557" i="4"/>
  <c r="C557" i="4" s="1"/>
  <c r="E557" i="4" s="1"/>
  <c r="I563" i="5" l="1"/>
  <c r="R563" i="5"/>
  <c r="S563" i="5"/>
  <c r="Q563" i="5"/>
  <c r="P563" i="5"/>
  <c r="H564" i="5"/>
  <c r="L563" i="5"/>
  <c r="J563" i="5"/>
  <c r="K563" i="5"/>
  <c r="S563" i="4"/>
  <c r="R563" i="4"/>
  <c r="Q563" i="4"/>
  <c r="P563" i="4"/>
  <c r="K563" i="4"/>
  <c r="A564" i="4"/>
  <c r="G564" i="4"/>
  <c r="K190" i="5"/>
  <c r="P190" i="5" s="1"/>
  <c r="D558" i="4"/>
  <c r="B558" i="4"/>
  <c r="C558" i="4" s="1"/>
  <c r="E558" i="4" s="1"/>
  <c r="I564" i="5" l="1"/>
  <c r="R564" i="5"/>
  <c r="S564" i="5"/>
  <c r="P564" i="5"/>
  <c r="Q564" i="5"/>
  <c r="K564" i="5"/>
  <c r="J564" i="5"/>
  <c r="L564" i="5"/>
  <c r="H565" i="5"/>
  <c r="R564" i="4"/>
  <c r="S564" i="4"/>
  <c r="P564" i="4"/>
  <c r="Q564" i="4"/>
  <c r="A565" i="4"/>
  <c r="G565" i="4"/>
  <c r="K564" i="4"/>
  <c r="I191" i="5"/>
  <c r="S191" i="5" s="1"/>
  <c r="D559" i="4"/>
  <c r="C559" i="4"/>
  <c r="B559" i="4"/>
  <c r="I565" i="5" l="1"/>
  <c r="R565" i="5"/>
  <c r="P565" i="5"/>
  <c r="S565" i="5"/>
  <c r="Q565" i="5"/>
  <c r="H566" i="5"/>
  <c r="J565" i="5"/>
  <c r="K565" i="5"/>
  <c r="L565" i="5"/>
  <c r="S565" i="4"/>
  <c r="R565" i="4"/>
  <c r="Q565" i="4"/>
  <c r="P565" i="4"/>
  <c r="E559" i="4"/>
  <c r="K565" i="4"/>
  <c r="A566" i="4"/>
  <c r="G566" i="4"/>
  <c r="L191" i="5"/>
  <c r="Q191" i="5" s="1"/>
  <c r="J191" i="5"/>
  <c r="D560" i="4"/>
  <c r="B560" i="4"/>
  <c r="C560" i="4" s="1"/>
  <c r="E560" i="4" s="1"/>
  <c r="I566" i="5" l="1"/>
  <c r="R566" i="5"/>
  <c r="S566" i="5"/>
  <c r="Q566" i="5"/>
  <c r="P566" i="5"/>
  <c r="K566" i="5"/>
  <c r="J566" i="5"/>
  <c r="L566" i="5"/>
  <c r="H567" i="5"/>
  <c r="S566" i="4"/>
  <c r="Q566" i="4"/>
  <c r="P566" i="4"/>
  <c r="R566" i="4"/>
  <c r="K566" i="4"/>
  <c r="A567" i="4"/>
  <c r="G567" i="4"/>
  <c r="K191" i="5"/>
  <c r="P191" i="5" s="1"/>
  <c r="D561" i="4"/>
  <c r="B561" i="4"/>
  <c r="C561" i="4" s="1"/>
  <c r="E561" i="4" s="1"/>
  <c r="I567" i="5" l="1"/>
  <c r="R567" i="5"/>
  <c r="S567" i="5"/>
  <c r="Q567" i="5"/>
  <c r="P567" i="5"/>
  <c r="J567" i="5"/>
  <c r="K567" i="5"/>
  <c r="L567" i="5"/>
  <c r="H568" i="5"/>
  <c r="S567" i="4"/>
  <c r="R567" i="4"/>
  <c r="Q567" i="4"/>
  <c r="P567" i="4"/>
  <c r="K567" i="4"/>
  <c r="A568" i="4"/>
  <c r="G568" i="4"/>
  <c r="I192" i="5"/>
  <c r="S192" i="5" s="1"/>
  <c r="D562" i="4"/>
  <c r="B562" i="4"/>
  <c r="C562" i="4" s="1"/>
  <c r="E562" i="4" s="1"/>
  <c r="I568" i="5" l="1"/>
  <c r="R568" i="5"/>
  <c r="S568" i="5"/>
  <c r="P568" i="5"/>
  <c r="Q568" i="5"/>
  <c r="K568" i="5"/>
  <c r="J568" i="5"/>
  <c r="L568" i="5"/>
  <c r="H569" i="5"/>
  <c r="S568" i="4"/>
  <c r="R568" i="4"/>
  <c r="Q568" i="4"/>
  <c r="P568" i="4"/>
  <c r="A569" i="4"/>
  <c r="G569" i="4"/>
  <c r="K568" i="4"/>
  <c r="L192" i="5"/>
  <c r="Q192" i="5" s="1"/>
  <c r="J192" i="5"/>
  <c r="D563" i="4"/>
  <c r="B563" i="4"/>
  <c r="C563" i="4" s="1"/>
  <c r="E563" i="4" s="1"/>
  <c r="I569" i="5" l="1"/>
  <c r="R569" i="5"/>
  <c r="S569" i="5"/>
  <c r="Q569" i="5"/>
  <c r="P569" i="5"/>
  <c r="J569" i="5"/>
  <c r="K569" i="5"/>
  <c r="L569" i="5"/>
  <c r="H570" i="5"/>
  <c r="S569" i="4"/>
  <c r="R569" i="4"/>
  <c r="Q569" i="4"/>
  <c r="P569" i="4"/>
  <c r="K569" i="4"/>
  <c r="A570" i="4"/>
  <c r="G570" i="4"/>
  <c r="K192" i="5"/>
  <c r="P192" i="5" s="1"/>
  <c r="D564" i="4"/>
  <c r="B564" i="4"/>
  <c r="C564" i="4" s="1"/>
  <c r="E564" i="4" s="1"/>
  <c r="I570" i="5" l="1"/>
  <c r="R570" i="5"/>
  <c r="S570" i="5"/>
  <c r="P570" i="5"/>
  <c r="Q570" i="5"/>
  <c r="K570" i="5"/>
  <c r="L570" i="5"/>
  <c r="J570" i="5"/>
  <c r="H571" i="5"/>
  <c r="S570" i="4"/>
  <c r="R570" i="4"/>
  <c r="Q570" i="4"/>
  <c r="P570" i="4"/>
  <c r="K570" i="4"/>
  <c r="A571" i="4"/>
  <c r="G571" i="4"/>
  <c r="I193" i="5"/>
  <c r="S193" i="5" s="1"/>
  <c r="D565" i="4"/>
  <c r="B565" i="4"/>
  <c r="C565" i="4" s="1"/>
  <c r="E565" i="4" s="1"/>
  <c r="I571" i="5" l="1"/>
  <c r="S571" i="5"/>
  <c r="P571" i="5"/>
  <c r="R571" i="5"/>
  <c r="Q571" i="5"/>
  <c r="H572" i="5"/>
  <c r="J571" i="5"/>
  <c r="K571" i="5"/>
  <c r="L571" i="5"/>
  <c r="S571" i="4"/>
  <c r="R571" i="4"/>
  <c r="Q571" i="4"/>
  <c r="P571" i="4"/>
  <c r="A572" i="4"/>
  <c r="G572" i="4"/>
  <c r="K571" i="4"/>
  <c r="L193" i="5"/>
  <c r="Q193" i="5" s="1"/>
  <c r="J193" i="5"/>
  <c r="D566" i="4"/>
  <c r="B566" i="4"/>
  <c r="C566" i="4" s="1"/>
  <c r="E566" i="4" s="1"/>
  <c r="I572" i="5" l="1"/>
  <c r="R572" i="5"/>
  <c r="S572" i="5"/>
  <c r="P572" i="5"/>
  <c r="Q572" i="5"/>
  <c r="L572" i="5"/>
  <c r="J572" i="5"/>
  <c r="H573" i="5"/>
  <c r="K572" i="5"/>
  <c r="S572" i="4"/>
  <c r="R572" i="4"/>
  <c r="Q572" i="4"/>
  <c r="P572" i="4"/>
  <c r="K572" i="4"/>
  <c r="A573" i="4"/>
  <c r="G573" i="4"/>
  <c r="K193" i="5"/>
  <c r="P193" i="5" s="1"/>
  <c r="D567" i="4"/>
  <c r="B567" i="4"/>
  <c r="C567" i="4" s="1"/>
  <c r="E567" i="4" s="1"/>
  <c r="I573" i="5" l="1"/>
  <c r="S573" i="5"/>
  <c r="P573" i="5"/>
  <c r="R573" i="5"/>
  <c r="Q573" i="5"/>
  <c r="H574" i="5"/>
  <c r="J573" i="5"/>
  <c r="K573" i="5"/>
  <c r="L573" i="5"/>
  <c r="S573" i="4"/>
  <c r="R573" i="4"/>
  <c r="P573" i="4"/>
  <c r="Q573" i="4"/>
  <c r="A574" i="4"/>
  <c r="G574" i="4"/>
  <c r="K573" i="4"/>
  <c r="I194" i="5"/>
  <c r="S194" i="5" s="1"/>
  <c r="D568" i="4"/>
  <c r="B568" i="4"/>
  <c r="C568" i="4" s="1"/>
  <c r="E568" i="4" s="1"/>
  <c r="I574" i="5" l="1"/>
  <c r="R574" i="5"/>
  <c r="P574" i="5"/>
  <c r="S574" i="5"/>
  <c r="Q574" i="5"/>
  <c r="K574" i="5"/>
  <c r="J574" i="5"/>
  <c r="L574" i="5"/>
  <c r="H575" i="5"/>
  <c r="S574" i="4"/>
  <c r="R574" i="4"/>
  <c r="Q574" i="4"/>
  <c r="P574" i="4"/>
  <c r="A575" i="4"/>
  <c r="G575" i="4"/>
  <c r="K574" i="4"/>
  <c r="L194" i="5"/>
  <c r="Q194" i="5" s="1"/>
  <c r="J194" i="5"/>
  <c r="D569" i="4"/>
  <c r="B569" i="4"/>
  <c r="C569" i="4" s="1"/>
  <c r="E569" i="4" s="1"/>
  <c r="I575" i="5" l="1"/>
  <c r="R575" i="5"/>
  <c r="S575" i="5"/>
  <c r="P575" i="5"/>
  <c r="Q575" i="5"/>
  <c r="H576" i="5"/>
  <c r="J575" i="5"/>
  <c r="K575" i="5"/>
  <c r="L575" i="5"/>
  <c r="S575" i="4"/>
  <c r="R575" i="4"/>
  <c r="Q575" i="4"/>
  <c r="P575" i="4"/>
  <c r="A576" i="4"/>
  <c r="G576" i="4"/>
  <c r="K575" i="4"/>
  <c r="K194" i="5"/>
  <c r="P194" i="5" s="1"/>
  <c r="D570" i="4"/>
  <c r="B570" i="4"/>
  <c r="C570" i="4" s="1"/>
  <c r="E570" i="4" s="1"/>
  <c r="I576" i="5" l="1"/>
  <c r="R576" i="5"/>
  <c r="S576" i="5"/>
  <c r="P576" i="5"/>
  <c r="Q576" i="5"/>
  <c r="K576" i="5"/>
  <c r="J576" i="5"/>
  <c r="L576" i="5"/>
  <c r="H577" i="5"/>
  <c r="S576" i="4"/>
  <c r="R576" i="4"/>
  <c r="Q576" i="4"/>
  <c r="P576" i="4"/>
  <c r="K576" i="4"/>
  <c r="A577" i="4"/>
  <c r="G577" i="4"/>
  <c r="I195" i="5"/>
  <c r="S195" i="5" s="1"/>
  <c r="D571" i="4"/>
  <c r="B571" i="4"/>
  <c r="C571" i="4" s="1"/>
  <c r="E571" i="4" s="1"/>
  <c r="I577" i="5" l="1"/>
  <c r="R577" i="5"/>
  <c r="S577" i="5"/>
  <c r="P577" i="5"/>
  <c r="Q577" i="5"/>
  <c r="L577" i="5"/>
  <c r="H578" i="5"/>
  <c r="J577" i="5"/>
  <c r="K577" i="5"/>
  <c r="S577" i="4"/>
  <c r="R577" i="4"/>
  <c r="Q577" i="4"/>
  <c r="P577" i="4"/>
  <c r="A578" i="4"/>
  <c r="G578" i="4"/>
  <c r="K577" i="4"/>
  <c r="J195" i="5"/>
  <c r="L195" i="5"/>
  <c r="Q195" i="5" s="1"/>
  <c r="D572" i="4"/>
  <c r="B572" i="4"/>
  <c r="C572" i="4" s="1"/>
  <c r="E572" i="4" s="1"/>
  <c r="I578" i="5" l="1"/>
  <c r="R578" i="5"/>
  <c r="S578" i="5"/>
  <c r="P578" i="5"/>
  <c r="Q578" i="5"/>
  <c r="L578" i="5"/>
  <c r="J578" i="5"/>
  <c r="H579" i="5"/>
  <c r="K578" i="5"/>
  <c r="S578" i="4"/>
  <c r="R578" i="4"/>
  <c r="Q578" i="4"/>
  <c r="P578" i="4"/>
  <c r="K578" i="4"/>
  <c r="A579" i="4"/>
  <c r="G579" i="4"/>
  <c r="K195" i="5"/>
  <c r="P195" i="5" s="1"/>
  <c r="D573" i="4"/>
  <c r="B573" i="4"/>
  <c r="C573" i="4" s="1"/>
  <c r="E573" i="4" s="1"/>
  <c r="I579" i="5" l="1"/>
  <c r="S579" i="5"/>
  <c r="R579" i="5"/>
  <c r="P579" i="5"/>
  <c r="Q579" i="5"/>
  <c r="H580" i="5"/>
  <c r="J579" i="5"/>
  <c r="K579" i="5"/>
  <c r="L579" i="5"/>
  <c r="S579" i="4"/>
  <c r="R579" i="4"/>
  <c r="Q579" i="4"/>
  <c r="P579" i="4"/>
  <c r="K579" i="4"/>
  <c r="A580" i="4"/>
  <c r="G580" i="4"/>
  <c r="I196" i="5"/>
  <c r="S196" i="5" s="1"/>
  <c r="D574" i="4"/>
  <c r="B574" i="4"/>
  <c r="C574" i="4" s="1"/>
  <c r="E574" i="4" s="1"/>
  <c r="I580" i="5" l="1"/>
  <c r="S580" i="5"/>
  <c r="R580" i="5"/>
  <c r="P580" i="5"/>
  <c r="Q580" i="5"/>
  <c r="H581" i="5"/>
  <c r="K580" i="5"/>
  <c r="J580" i="5"/>
  <c r="L580" i="5"/>
  <c r="S580" i="4"/>
  <c r="R580" i="4"/>
  <c r="Q580" i="4"/>
  <c r="P580" i="4"/>
  <c r="A581" i="4"/>
  <c r="G581" i="4"/>
  <c r="K580" i="4"/>
  <c r="L196" i="5"/>
  <c r="Q196" i="5" s="1"/>
  <c r="J196" i="5"/>
  <c r="D575" i="4"/>
  <c r="B575" i="4"/>
  <c r="C575" i="4" s="1"/>
  <c r="E575" i="4" s="1"/>
  <c r="I581" i="5" l="1"/>
  <c r="R581" i="5"/>
  <c r="S581" i="5"/>
  <c r="P581" i="5"/>
  <c r="Q581" i="5"/>
  <c r="H582" i="5"/>
  <c r="J581" i="5"/>
  <c r="K581" i="5"/>
  <c r="L581" i="5"/>
  <c r="S581" i="4"/>
  <c r="R581" i="4"/>
  <c r="Q581" i="4"/>
  <c r="P581" i="4"/>
  <c r="K581" i="4"/>
  <c r="A582" i="4"/>
  <c r="G582" i="4"/>
  <c r="K196" i="5"/>
  <c r="P196" i="5" s="1"/>
  <c r="D576" i="4"/>
  <c r="B576" i="4"/>
  <c r="C576" i="4" s="1"/>
  <c r="E576" i="4" s="1"/>
  <c r="I582" i="5" l="1"/>
  <c r="R582" i="5"/>
  <c r="S582" i="5"/>
  <c r="P582" i="5"/>
  <c r="Q582" i="5"/>
  <c r="K582" i="5"/>
  <c r="J582" i="5"/>
  <c r="L582" i="5"/>
  <c r="H583" i="5"/>
  <c r="S582" i="4"/>
  <c r="R582" i="4"/>
  <c r="Q582" i="4"/>
  <c r="P582" i="4"/>
  <c r="K582" i="4"/>
  <c r="A583" i="4"/>
  <c r="G583" i="4"/>
  <c r="I197" i="5"/>
  <c r="S197" i="5" s="1"/>
  <c r="D577" i="4"/>
  <c r="B577" i="4"/>
  <c r="C577" i="4" s="1"/>
  <c r="E577" i="4" s="1"/>
  <c r="I583" i="5" l="1"/>
  <c r="R583" i="5"/>
  <c r="P583" i="5"/>
  <c r="S583" i="5"/>
  <c r="Q583" i="5"/>
  <c r="H584" i="5"/>
  <c r="J583" i="5"/>
  <c r="K583" i="5"/>
  <c r="L583" i="5"/>
  <c r="S583" i="4"/>
  <c r="R583" i="4"/>
  <c r="Q583" i="4"/>
  <c r="P583" i="4"/>
  <c r="K583" i="4"/>
  <c r="A584" i="4"/>
  <c r="G584" i="4"/>
  <c r="J197" i="5"/>
  <c r="L197" i="5"/>
  <c r="Q197" i="5" s="1"/>
  <c r="D578" i="4"/>
  <c r="B578" i="4"/>
  <c r="C578" i="4" s="1"/>
  <c r="E578" i="4" s="1"/>
  <c r="I584" i="5" l="1"/>
  <c r="R584" i="5"/>
  <c r="S584" i="5"/>
  <c r="P584" i="5"/>
  <c r="Q584" i="5"/>
  <c r="K584" i="5"/>
  <c r="J584" i="5"/>
  <c r="L584" i="5"/>
  <c r="H585" i="5"/>
  <c r="S584" i="4"/>
  <c r="R584" i="4"/>
  <c r="Q584" i="4"/>
  <c r="P584" i="4"/>
  <c r="A585" i="4"/>
  <c r="G585" i="4"/>
  <c r="K584" i="4"/>
  <c r="K197" i="5"/>
  <c r="P197" i="5" s="1"/>
  <c r="D579" i="4"/>
  <c r="B579" i="4"/>
  <c r="C579" i="4" s="1"/>
  <c r="E579" i="4" s="1"/>
  <c r="I585" i="5" l="1"/>
  <c r="R585" i="5"/>
  <c r="P585" i="5"/>
  <c r="Q585" i="5"/>
  <c r="S585" i="5"/>
  <c r="H586" i="5"/>
  <c r="J585" i="5"/>
  <c r="K585" i="5"/>
  <c r="L585" i="5"/>
  <c r="S585" i="4"/>
  <c r="R585" i="4"/>
  <c r="Q585" i="4"/>
  <c r="P585" i="4"/>
  <c r="K585" i="4"/>
  <c r="A586" i="4"/>
  <c r="G586" i="4"/>
  <c r="I198" i="5"/>
  <c r="S198" i="5" s="1"/>
  <c r="D580" i="4"/>
  <c r="B580" i="4"/>
  <c r="C580" i="4" s="1"/>
  <c r="E580" i="4" s="1"/>
  <c r="I586" i="5" l="1"/>
  <c r="R586" i="5"/>
  <c r="S586" i="5"/>
  <c r="P586" i="5"/>
  <c r="Q586" i="5"/>
  <c r="H587" i="5"/>
  <c r="K586" i="5"/>
  <c r="L586" i="5"/>
  <c r="J586" i="5"/>
  <c r="S586" i="4"/>
  <c r="R586" i="4"/>
  <c r="Q586" i="4"/>
  <c r="P586" i="4"/>
  <c r="K586" i="4"/>
  <c r="A587" i="4"/>
  <c r="G587" i="4"/>
  <c r="L198" i="5"/>
  <c r="Q198" i="5" s="1"/>
  <c r="J198" i="5"/>
  <c r="D581" i="4"/>
  <c r="B581" i="4"/>
  <c r="C581" i="4" s="1"/>
  <c r="E581" i="4" s="1"/>
  <c r="I587" i="5" l="1"/>
  <c r="S587" i="5"/>
  <c r="R587" i="5"/>
  <c r="Q587" i="5"/>
  <c r="P587" i="5"/>
  <c r="H588" i="5"/>
  <c r="J587" i="5"/>
  <c r="K587" i="5"/>
  <c r="L587" i="5"/>
  <c r="S587" i="4"/>
  <c r="R587" i="4"/>
  <c r="Q587" i="4"/>
  <c r="P587" i="4"/>
  <c r="A588" i="4"/>
  <c r="G588" i="4"/>
  <c r="K587" i="4"/>
  <c r="K198" i="5"/>
  <c r="P198" i="5" s="1"/>
  <c r="D582" i="4"/>
  <c r="B582" i="4"/>
  <c r="C582" i="4" s="1"/>
  <c r="E582" i="4" s="1"/>
  <c r="I588" i="5" l="1"/>
  <c r="R588" i="5"/>
  <c r="S588" i="5"/>
  <c r="P588" i="5"/>
  <c r="Q588" i="5"/>
  <c r="K588" i="5"/>
  <c r="L588" i="5"/>
  <c r="J588" i="5"/>
  <c r="H589" i="5"/>
  <c r="S588" i="4"/>
  <c r="R588" i="4"/>
  <c r="Q588" i="4"/>
  <c r="P588" i="4"/>
  <c r="K588" i="4"/>
  <c r="A589" i="4"/>
  <c r="G589" i="4"/>
  <c r="I199" i="5"/>
  <c r="S199" i="5" s="1"/>
  <c r="D583" i="4"/>
  <c r="B583" i="4"/>
  <c r="C583" i="4" s="1"/>
  <c r="E583" i="4" s="1"/>
  <c r="I589" i="5" l="1"/>
  <c r="S589" i="5"/>
  <c r="P589" i="5"/>
  <c r="R589" i="5"/>
  <c r="Q589" i="5"/>
  <c r="H590" i="5"/>
  <c r="J589" i="5"/>
  <c r="K589" i="5"/>
  <c r="L589" i="5"/>
  <c r="S589" i="4"/>
  <c r="R589" i="4"/>
  <c r="Q589" i="4"/>
  <c r="P589" i="4"/>
  <c r="A590" i="4"/>
  <c r="G590" i="4"/>
  <c r="K589" i="4"/>
  <c r="L199" i="5"/>
  <c r="Q199" i="5" s="1"/>
  <c r="J199" i="5"/>
  <c r="D584" i="4"/>
  <c r="B584" i="4"/>
  <c r="C584" i="4" s="1"/>
  <c r="E584" i="4" s="1"/>
  <c r="I590" i="5" l="1"/>
  <c r="S590" i="5"/>
  <c r="R590" i="5"/>
  <c r="P590" i="5"/>
  <c r="Q590" i="5"/>
  <c r="K590" i="5"/>
  <c r="J590" i="5"/>
  <c r="L590" i="5"/>
  <c r="H591" i="5"/>
  <c r="S590" i="4"/>
  <c r="Q590" i="4"/>
  <c r="R590" i="4"/>
  <c r="P590" i="4"/>
  <c r="K590" i="4"/>
  <c r="A591" i="4"/>
  <c r="G591" i="4"/>
  <c r="K199" i="5"/>
  <c r="P199" i="5" s="1"/>
  <c r="D585" i="4"/>
  <c r="B585" i="4"/>
  <c r="C585" i="4" s="1"/>
  <c r="E585" i="4" s="1"/>
  <c r="I591" i="5" l="1"/>
  <c r="R591" i="5"/>
  <c r="S591" i="5"/>
  <c r="Q591" i="5"/>
  <c r="P591" i="5"/>
  <c r="J591" i="5"/>
  <c r="K591" i="5"/>
  <c r="L591" i="5"/>
  <c r="H592" i="5"/>
  <c r="S591" i="4"/>
  <c r="R591" i="4"/>
  <c r="Q591" i="4"/>
  <c r="P591" i="4"/>
  <c r="A592" i="4"/>
  <c r="G592" i="4"/>
  <c r="K591" i="4"/>
  <c r="I200" i="5"/>
  <c r="S200" i="5" s="1"/>
  <c r="D586" i="4"/>
  <c r="B586" i="4"/>
  <c r="C586" i="4" s="1"/>
  <c r="E586" i="4" s="1"/>
  <c r="I592" i="5" l="1"/>
  <c r="R592" i="5"/>
  <c r="S592" i="5"/>
  <c r="P592" i="5"/>
  <c r="Q592" i="5"/>
  <c r="H593" i="5"/>
  <c r="K592" i="5"/>
  <c r="J592" i="5"/>
  <c r="L592" i="5"/>
  <c r="S592" i="4"/>
  <c r="R592" i="4"/>
  <c r="Q592" i="4"/>
  <c r="P592" i="4"/>
  <c r="K592" i="4"/>
  <c r="A593" i="4"/>
  <c r="G593" i="4"/>
  <c r="J200" i="5"/>
  <c r="L200" i="5"/>
  <c r="Q200" i="5" s="1"/>
  <c r="D587" i="4"/>
  <c r="B587" i="4"/>
  <c r="C587" i="4" s="1"/>
  <c r="E587" i="4" s="1"/>
  <c r="I593" i="5" l="1"/>
  <c r="R593" i="5"/>
  <c r="P593" i="5"/>
  <c r="S593" i="5"/>
  <c r="Q593" i="5"/>
  <c r="H594" i="5"/>
  <c r="J593" i="5"/>
  <c r="K593" i="5"/>
  <c r="L593" i="5"/>
  <c r="S593" i="4"/>
  <c r="R593" i="4"/>
  <c r="Q593" i="4"/>
  <c r="P593" i="4"/>
  <c r="K593" i="4"/>
  <c r="A594" i="4"/>
  <c r="G594" i="4"/>
  <c r="K200" i="5"/>
  <c r="P200" i="5" s="1"/>
  <c r="D588" i="4"/>
  <c r="B588" i="4"/>
  <c r="C588" i="4" s="1"/>
  <c r="E588" i="4" s="1"/>
  <c r="I594" i="5" l="1"/>
  <c r="R594" i="5"/>
  <c r="S594" i="5"/>
  <c r="P594" i="5"/>
  <c r="Q594" i="5"/>
  <c r="K594" i="5"/>
  <c r="L594" i="5"/>
  <c r="H595" i="5"/>
  <c r="J594" i="5"/>
  <c r="S594" i="4"/>
  <c r="R594" i="4"/>
  <c r="Q594" i="4"/>
  <c r="P594" i="4"/>
  <c r="A595" i="4"/>
  <c r="G595" i="4"/>
  <c r="K594" i="4"/>
  <c r="I201" i="5"/>
  <c r="S201" i="5" s="1"/>
  <c r="D589" i="4"/>
  <c r="B589" i="4"/>
  <c r="C589" i="4" s="1"/>
  <c r="E589" i="4" s="1"/>
  <c r="I595" i="5" l="1"/>
  <c r="R595" i="5"/>
  <c r="S595" i="5"/>
  <c r="P595" i="5"/>
  <c r="Q595" i="5"/>
  <c r="H596" i="5"/>
  <c r="J595" i="5"/>
  <c r="K595" i="5"/>
  <c r="L595" i="5"/>
  <c r="S595" i="4"/>
  <c r="R595" i="4"/>
  <c r="Q595" i="4"/>
  <c r="P595" i="4"/>
  <c r="K595" i="4"/>
  <c r="A596" i="4"/>
  <c r="G596" i="4"/>
  <c r="J201" i="5"/>
  <c r="L201" i="5"/>
  <c r="Q201" i="5" s="1"/>
  <c r="D590" i="4"/>
  <c r="B590" i="4"/>
  <c r="C590" i="4" s="1"/>
  <c r="E590" i="4" s="1"/>
  <c r="I596" i="5" l="1"/>
  <c r="R596" i="5"/>
  <c r="P596" i="5"/>
  <c r="S596" i="5"/>
  <c r="Q596" i="5"/>
  <c r="K596" i="5"/>
  <c r="J596" i="5"/>
  <c r="L596" i="5"/>
  <c r="H597" i="5"/>
  <c r="S596" i="4"/>
  <c r="R596" i="4"/>
  <c r="Q596" i="4"/>
  <c r="P596" i="4"/>
  <c r="K596" i="4"/>
  <c r="A597" i="4"/>
  <c r="G597" i="4"/>
  <c r="K201" i="5"/>
  <c r="P201" i="5" s="1"/>
  <c r="D591" i="4"/>
  <c r="B591" i="4"/>
  <c r="C591" i="4" s="1"/>
  <c r="E591" i="4" s="1"/>
  <c r="I597" i="5" l="1"/>
  <c r="R597" i="5"/>
  <c r="S597" i="5"/>
  <c r="P597" i="5"/>
  <c r="Q597" i="5"/>
  <c r="H598" i="5"/>
  <c r="J597" i="5"/>
  <c r="K597" i="5"/>
  <c r="L597" i="5"/>
  <c r="S597" i="4"/>
  <c r="R597" i="4"/>
  <c r="P597" i="4"/>
  <c r="Q597" i="4"/>
  <c r="K597" i="4"/>
  <c r="A598" i="4"/>
  <c r="G598" i="4"/>
  <c r="I202" i="5"/>
  <c r="S202" i="5" s="1"/>
  <c r="D592" i="4"/>
  <c r="B592" i="4"/>
  <c r="C592" i="4" s="1"/>
  <c r="E592" i="4" s="1"/>
  <c r="I598" i="5" l="1"/>
  <c r="S598" i="5"/>
  <c r="R598" i="5"/>
  <c r="P598" i="5"/>
  <c r="Q598" i="5"/>
  <c r="H599" i="5"/>
  <c r="K598" i="5"/>
  <c r="J598" i="5"/>
  <c r="L598" i="5"/>
  <c r="S598" i="4"/>
  <c r="P598" i="4"/>
  <c r="R598" i="4"/>
  <c r="Q598" i="4"/>
  <c r="A599" i="4"/>
  <c r="G599" i="4"/>
  <c r="K598" i="4"/>
  <c r="J202" i="5"/>
  <c r="L202" i="5"/>
  <c r="Q202" i="5" s="1"/>
  <c r="D593" i="4"/>
  <c r="B593" i="4"/>
  <c r="C593" i="4" s="1"/>
  <c r="E593" i="4" s="1"/>
  <c r="I599" i="5" l="1"/>
  <c r="R599" i="5"/>
  <c r="S599" i="5"/>
  <c r="P599" i="5"/>
  <c r="Q599" i="5"/>
  <c r="K599" i="5"/>
  <c r="J599" i="5"/>
  <c r="L599" i="5"/>
  <c r="H600" i="5"/>
  <c r="S599" i="4"/>
  <c r="R599" i="4"/>
  <c r="Q599" i="4"/>
  <c r="P599" i="4"/>
  <c r="K599" i="4"/>
  <c r="A600" i="4"/>
  <c r="G600" i="4"/>
  <c r="K202" i="5"/>
  <c r="P202" i="5" s="1"/>
  <c r="D594" i="4"/>
  <c r="B594" i="4"/>
  <c r="C594" i="4" s="1"/>
  <c r="E594" i="4" s="1"/>
  <c r="I600" i="5" l="1"/>
  <c r="R600" i="5"/>
  <c r="S600" i="5"/>
  <c r="P600" i="5"/>
  <c r="Q600" i="5"/>
  <c r="L600" i="5"/>
  <c r="K600" i="5"/>
  <c r="J600" i="5"/>
  <c r="H601" i="5"/>
  <c r="S600" i="4"/>
  <c r="R600" i="4"/>
  <c r="Q600" i="4"/>
  <c r="P600" i="4"/>
  <c r="K600" i="4"/>
  <c r="A601" i="4"/>
  <c r="G601" i="4"/>
  <c r="I203" i="5"/>
  <c r="S203" i="5" s="1"/>
  <c r="D595" i="4"/>
  <c r="B595" i="4"/>
  <c r="C595" i="4" s="1"/>
  <c r="E595" i="4" s="1"/>
  <c r="I601" i="5" l="1"/>
  <c r="R601" i="5"/>
  <c r="S601" i="5"/>
  <c r="P601" i="5"/>
  <c r="Q601" i="5"/>
  <c r="H602" i="5"/>
  <c r="K601" i="5"/>
  <c r="L601" i="5"/>
  <c r="J601" i="5"/>
  <c r="S601" i="4"/>
  <c r="R601" i="4"/>
  <c r="Q601" i="4"/>
  <c r="P601" i="4"/>
  <c r="K601" i="4"/>
  <c r="A602" i="4"/>
  <c r="G602" i="4"/>
  <c r="J203" i="5"/>
  <c r="L203" i="5"/>
  <c r="Q203" i="5" s="1"/>
  <c r="D596" i="4"/>
  <c r="B596" i="4"/>
  <c r="C596" i="4" s="1"/>
  <c r="E596" i="4" s="1"/>
  <c r="I602" i="5" l="1"/>
  <c r="R602" i="5"/>
  <c r="S602" i="5"/>
  <c r="P602" i="5"/>
  <c r="Q602" i="5"/>
  <c r="J602" i="5"/>
  <c r="L602" i="5"/>
  <c r="K602" i="5"/>
  <c r="H603" i="5"/>
  <c r="S602" i="4"/>
  <c r="R602" i="4"/>
  <c r="Q602" i="4"/>
  <c r="P602" i="4"/>
  <c r="A603" i="4"/>
  <c r="G603" i="4"/>
  <c r="K602" i="4"/>
  <c r="K203" i="5"/>
  <c r="P203" i="5" s="1"/>
  <c r="D597" i="4"/>
  <c r="B597" i="4"/>
  <c r="C597" i="4" s="1"/>
  <c r="E597" i="4" s="1"/>
  <c r="I603" i="5" l="1"/>
  <c r="R603" i="5"/>
  <c r="S603" i="5"/>
  <c r="Q603" i="5"/>
  <c r="P603" i="5"/>
  <c r="H604" i="5"/>
  <c r="K603" i="5"/>
  <c r="J603" i="5"/>
  <c r="L603" i="5"/>
  <c r="S603" i="4"/>
  <c r="R603" i="4"/>
  <c r="Q603" i="4"/>
  <c r="P603" i="4"/>
  <c r="K603" i="4"/>
  <c r="A604" i="4"/>
  <c r="G604" i="4"/>
  <c r="I204" i="5"/>
  <c r="S204" i="5" s="1"/>
  <c r="D598" i="4"/>
  <c r="B598" i="4"/>
  <c r="C598" i="4" s="1"/>
  <c r="E598" i="4" s="1"/>
  <c r="I604" i="5" l="1"/>
  <c r="P604" i="5"/>
  <c r="S604" i="5"/>
  <c r="Q604" i="5"/>
  <c r="R604" i="5"/>
  <c r="H605" i="5"/>
  <c r="J604" i="5"/>
  <c r="K604" i="5"/>
  <c r="L604" i="5"/>
  <c r="S604" i="4"/>
  <c r="R604" i="4"/>
  <c r="Q604" i="4"/>
  <c r="P604" i="4"/>
  <c r="A605" i="4"/>
  <c r="G605" i="4"/>
  <c r="K604" i="4"/>
  <c r="L204" i="5"/>
  <c r="Q204" i="5" s="1"/>
  <c r="J204" i="5"/>
  <c r="D599" i="4"/>
  <c r="B599" i="4"/>
  <c r="C599" i="4" s="1"/>
  <c r="E599" i="4" s="1"/>
  <c r="I605" i="5" l="1"/>
  <c r="R605" i="5"/>
  <c r="P605" i="5"/>
  <c r="S605" i="5"/>
  <c r="Q605" i="5"/>
  <c r="H606" i="5"/>
  <c r="K605" i="5"/>
  <c r="J605" i="5"/>
  <c r="L605" i="5"/>
  <c r="S605" i="4"/>
  <c r="R605" i="4"/>
  <c r="Q605" i="4"/>
  <c r="P605" i="4"/>
  <c r="K605" i="4"/>
  <c r="A606" i="4"/>
  <c r="G606" i="4"/>
  <c r="K204" i="5"/>
  <c r="P204" i="5" s="1"/>
  <c r="D600" i="4"/>
  <c r="B600" i="4"/>
  <c r="C600" i="4" s="1"/>
  <c r="E600" i="4" s="1"/>
  <c r="I606" i="5" l="1"/>
  <c r="S606" i="5"/>
  <c r="R606" i="5"/>
  <c r="Q606" i="5"/>
  <c r="P606" i="5"/>
  <c r="J606" i="5"/>
  <c r="K606" i="5"/>
  <c r="L606" i="5"/>
  <c r="H607" i="5"/>
  <c r="S606" i="4"/>
  <c r="R606" i="4"/>
  <c r="P606" i="4"/>
  <c r="Q606" i="4"/>
  <c r="K606" i="4"/>
  <c r="A607" i="4"/>
  <c r="G607" i="4"/>
  <c r="I205" i="5"/>
  <c r="S205" i="5" s="1"/>
  <c r="D601" i="4"/>
  <c r="B601" i="4"/>
  <c r="C601" i="4" s="1"/>
  <c r="E601" i="4" s="1"/>
  <c r="I607" i="5" l="1"/>
  <c r="R607" i="5"/>
  <c r="S607" i="5"/>
  <c r="P607" i="5"/>
  <c r="Q607" i="5"/>
  <c r="H608" i="5"/>
  <c r="K607" i="5"/>
  <c r="L607" i="5"/>
  <c r="J607" i="5"/>
  <c r="S607" i="4"/>
  <c r="R607" i="4"/>
  <c r="P607" i="4"/>
  <c r="Q607" i="4"/>
  <c r="K607" i="4"/>
  <c r="A608" i="4"/>
  <c r="G608" i="4"/>
  <c r="J205" i="5"/>
  <c r="L205" i="5"/>
  <c r="Q205" i="5" s="1"/>
  <c r="D602" i="4"/>
  <c r="B602" i="4"/>
  <c r="C602" i="4" s="1"/>
  <c r="E602" i="4" s="1"/>
  <c r="I608" i="5" l="1"/>
  <c r="R608" i="5"/>
  <c r="S608" i="5"/>
  <c r="P608" i="5"/>
  <c r="Q608" i="5"/>
  <c r="H609" i="5"/>
  <c r="K608" i="5"/>
  <c r="L608" i="5"/>
  <c r="J608" i="5"/>
  <c r="S608" i="4"/>
  <c r="R608" i="4"/>
  <c r="Q608" i="4"/>
  <c r="P608" i="4"/>
  <c r="A609" i="4"/>
  <c r="G609" i="4"/>
  <c r="K608" i="4"/>
  <c r="K205" i="5"/>
  <c r="P205" i="5" s="1"/>
  <c r="D603" i="4"/>
  <c r="B603" i="4"/>
  <c r="C603" i="4" s="1"/>
  <c r="E603" i="4" s="1"/>
  <c r="I609" i="5" l="1"/>
  <c r="R609" i="5"/>
  <c r="S609" i="5"/>
  <c r="P609" i="5"/>
  <c r="Q609" i="5"/>
  <c r="H610" i="5"/>
  <c r="K609" i="5"/>
  <c r="L609" i="5"/>
  <c r="J609" i="5"/>
  <c r="S609" i="4"/>
  <c r="R609" i="4"/>
  <c r="Q609" i="4"/>
  <c r="P609" i="4"/>
  <c r="K609" i="4"/>
  <c r="A610" i="4"/>
  <c r="G610" i="4"/>
  <c r="I206" i="5"/>
  <c r="S206" i="5" s="1"/>
  <c r="D604" i="4"/>
  <c r="B604" i="4"/>
  <c r="C604" i="4" s="1"/>
  <c r="E604" i="4" s="1"/>
  <c r="I610" i="5" l="1"/>
  <c r="S610" i="5"/>
  <c r="R610" i="5"/>
  <c r="P610" i="5"/>
  <c r="Q610" i="5"/>
  <c r="H611" i="5"/>
  <c r="L610" i="5"/>
  <c r="J610" i="5"/>
  <c r="K610" i="5"/>
  <c r="S610" i="4"/>
  <c r="R610" i="4"/>
  <c r="Q610" i="4"/>
  <c r="P610" i="4"/>
  <c r="K610" i="4"/>
  <c r="A611" i="4"/>
  <c r="G611" i="4"/>
  <c r="J206" i="5"/>
  <c r="L206" i="5"/>
  <c r="Q206" i="5" s="1"/>
  <c r="D605" i="4"/>
  <c r="B605" i="4"/>
  <c r="C605" i="4" s="1"/>
  <c r="E605" i="4" s="1"/>
  <c r="I611" i="5" l="1"/>
  <c r="R611" i="5"/>
  <c r="P611" i="5"/>
  <c r="S611" i="5"/>
  <c r="Q611" i="5"/>
  <c r="H612" i="5"/>
  <c r="K611" i="5"/>
  <c r="J611" i="5"/>
  <c r="L611" i="5"/>
  <c r="S611" i="4"/>
  <c r="R611" i="4"/>
  <c r="Q611" i="4"/>
  <c r="P611" i="4"/>
  <c r="K611" i="4"/>
  <c r="A612" i="4"/>
  <c r="G612" i="4"/>
  <c r="K206" i="5"/>
  <c r="P206" i="5" s="1"/>
  <c r="D606" i="4"/>
  <c r="B606" i="4"/>
  <c r="C606" i="4" s="1"/>
  <c r="E606" i="4" s="1"/>
  <c r="I612" i="5" l="1"/>
  <c r="R612" i="5"/>
  <c r="P612" i="5"/>
  <c r="Q612" i="5"/>
  <c r="S612" i="5"/>
  <c r="K612" i="5"/>
  <c r="L612" i="5"/>
  <c r="H613" i="5"/>
  <c r="J612" i="5"/>
  <c r="S612" i="4"/>
  <c r="R612" i="4"/>
  <c r="Q612" i="4"/>
  <c r="P612" i="4"/>
  <c r="A613" i="4"/>
  <c r="G613" i="4"/>
  <c r="K612" i="4"/>
  <c r="I207" i="5"/>
  <c r="S207" i="5" s="1"/>
  <c r="D607" i="4"/>
  <c r="B607" i="4"/>
  <c r="C607" i="4" s="1"/>
  <c r="E607" i="4" s="1"/>
  <c r="I613" i="5" l="1"/>
  <c r="R613" i="5"/>
  <c r="S613" i="5"/>
  <c r="P613" i="5"/>
  <c r="Q613" i="5"/>
  <c r="H614" i="5"/>
  <c r="K613" i="5"/>
  <c r="J613" i="5"/>
  <c r="L613" i="5"/>
  <c r="S613" i="4"/>
  <c r="R613" i="4"/>
  <c r="Q613" i="4"/>
  <c r="P613" i="4"/>
  <c r="K613" i="4"/>
  <c r="A614" i="4"/>
  <c r="G614" i="4"/>
  <c r="L207" i="5"/>
  <c r="Q207" i="5" s="1"/>
  <c r="J207" i="5"/>
  <c r="D608" i="4"/>
  <c r="B608" i="4"/>
  <c r="C608" i="4" s="1"/>
  <c r="E608" i="4" s="1"/>
  <c r="I614" i="5" l="1"/>
  <c r="R614" i="5"/>
  <c r="S614" i="5"/>
  <c r="Q614" i="5"/>
  <c r="P614" i="5"/>
  <c r="K614" i="5"/>
  <c r="J614" i="5"/>
  <c r="L614" i="5"/>
  <c r="H615" i="5"/>
  <c r="S614" i="4"/>
  <c r="R614" i="4"/>
  <c r="Q614" i="4"/>
  <c r="P614" i="4"/>
  <c r="K614" i="4"/>
  <c r="A615" i="4"/>
  <c r="G615" i="4"/>
  <c r="K207" i="5"/>
  <c r="P207" i="5" s="1"/>
  <c r="D609" i="4"/>
  <c r="B609" i="4"/>
  <c r="C609" i="4" s="1"/>
  <c r="E609" i="4" s="1"/>
  <c r="I615" i="5" l="1"/>
  <c r="S615" i="5"/>
  <c r="R615" i="5"/>
  <c r="Q615" i="5"/>
  <c r="P615" i="5"/>
  <c r="H616" i="5"/>
  <c r="K615" i="5"/>
  <c r="J615" i="5"/>
  <c r="L615" i="5"/>
  <c r="S615" i="4"/>
  <c r="R615" i="4"/>
  <c r="Q615" i="4"/>
  <c r="P615" i="4"/>
  <c r="K615" i="4"/>
  <c r="A616" i="4"/>
  <c r="G616" i="4"/>
  <c r="I208" i="5"/>
  <c r="S208" i="5" s="1"/>
  <c r="D610" i="4"/>
  <c r="B610" i="4"/>
  <c r="C610" i="4" s="1"/>
  <c r="E610" i="4" s="1"/>
  <c r="I616" i="5" l="1"/>
  <c r="S616" i="5"/>
  <c r="P616" i="5"/>
  <c r="R616" i="5"/>
  <c r="Q616" i="5"/>
  <c r="H617" i="5"/>
  <c r="L616" i="5"/>
  <c r="K616" i="5"/>
  <c r="J616" i="5"/>
  <c r="S616" i="4"/>
  <c r="R616" i="4"/>
  <c r="P616" i="4"/>
  <c r="Q616" i="4"/>
  <c r="A617" i="4"/>
  <c r="G617" i="4"/>
  <c r="K616" i="4"/>
  <c r="J208" i="5"/>
  <c r="L208" i="5"/>
  <c r="Q208" i="5" s="1"/>
  <c r="D611" i="4"/>
  <c r="B611" i="4"/>
  <c r="C611" i="4" s="1"/>
  <c r="E611" i="4" s="1"/>
  <c r="I617" i="5" l="1"/>
  <c r="S617" i="5"/>
  <c r="R617" i="5"/>
  <c r="P617" i="5"/>
  <c r="Q617" i="5"/>
  <c r="H618" i="5"/>
  <c r="K617" i="5"/>
  <c r="L617" i="5"/>
  <c r="J617" i="5"/>
  <c r="S617" i="4"/>
  <c r="R617" i="4"/>
  <c r="Q617" i="4"/>
  <c r="P617" i="4"/>
  <c r="K617" i="4"/>
  <c r="A618" i="4"/>
  <c r="G618" i="4"/>
  <c r="K208" i="5"/>
  <c r="P208" i="5" s="1"/>
  <c r="D612" i="4"/>
  <c r="B612" i="4"/>
  <c r="C612" i="4" s="1"/>
  <c r="E612" i="4" s="1"/>
  <c r="I618" i="5" l="1"/>
  <c r="S618" i="5"/>
  <c r="R618" i="5"/>
  <c r="P618" i="5"/>
  <c r="Q618" i="5"/>
  <c r="J618" i="5"/>
  <c r="L618" i="5"/>
  <c r="K618" i="5"/>
  <c r="H619" i="5"/>
  <c r="S618" i="4"/>
  <c r="R618" i="4"/>
  <c r="Q618" i="4"/>
  <c r="P618" i="4"/>
  <c r="K618" i="4"/>
  <c r="A619" i="4"/>
  <c r="G619" i="4"/>
  <c r="I209" i="5"/>
  <c r="S209" i="5" s="1"/>
  <c r="D613" i="4"/>
  <c r="B613" i="4"/>
  <c r="C613" i="4" s="1"/>
  <c r="E613" i="4" s="1"/>
  <c r="I619" i="5" l="1"/>
  <c r="S619" i="5"/>
  <c r="R619" i="5"/>
  <c r="P619" i="5"/>
  <c r="Q619" i="5"/>
  <c r="H620" i="5"/>
  <c r="K619" i="5"/>
  <c r="J619" i="5"/>
  <c r="L619" i="5"/>
  <c r="S619" i="4"/>
  <c r="R619" i="4"/>
  <c r="P619" i="4"/>
  <c r="Q619" i="4"/>
  <c r="K619" i="4"/>
  <c r="A620" i="4"/>
  <c r="G620" i="4"/>
  <c r="J209" i="5"/>
  <c r="L209" i="5"/>
  <c r="Q209" i="5" s="1"/>
  <c r="D614" i="4"/>
  <c r="B614" i="4"/>
  <c r="C614" i="4" s="1"/>
  <c r="E614" i="4" s="1"/>
  <c r="I620" i="5" l="1"/>
  <c r="R620" i="5"/>
  <c r="P620" i="5"/>
  <c r="Q620" i="5"/>
  <c r="S620" i="5"/>
  <c r="H621" i="5"/>
  <c r="J620" i="5"/>
  <c r="K620" i="5"/>
  <c r="L620" i="5"/>
  <c r="S620" i="4"/>
  <c r="R620" i="4"/>
  <c r="Q620" i="4"/>
  <c r="P620" i="4"/>
  <c r="A621" i="4"/>
  <c r="G621" i="4"/>
  <c r="K620" i="4"/>
  <c r="K209" i="5"/>
  <c r="P209" i="5" s="1"/>
  <c r="D615" i="4"/>
  <c r="B615" i="4"/>
  <c r="C615" i="4" s="1"/>
  <c r="E615" i="4" s="1"/>
  <c r="I621" i="5" l="1"/>
  <c r="R621" i="5"/>
  <c r="P621" i="5"/>
  <c r="S621" i="5"/>
  <c r="Q621" i="5"/>
  <c r="H622" i="5"/>
  <c r="K621" i="5"/>
  <c r="J621" i="5"/>
  <c r="L621" i="5"/>
  <c r="S621" i="4"/>
  <c r="R621" i="4"/>
  <c r="Q621" i="4"/>
  <c r="P621" i="4"/>
  <c r="K621" i="4"/>
  <c r="A622" i="4"/>
  <c r="G622" i="4"/>
  <c r="I210" i="5"/>
  <c r="S210" i="5" s="1"/>
  <c r="D616" i="4"/>
  <c r="B616" i="4"/>
  <c r="C616" i="4" s="1"/>
  <c r="E616" i="4" s="1"/>
  <c r="I622" i="5" l="1"/>
  <c r="R622" i="5"/>
  <c r="S622" i="5"/>
  <c r="P622" i="5"/>
  <c r="Q622" i="5"/>
  <c r="H623" i="5"/>
  <c r="J622" i="5"/>
  <c r="K622" i="5"/>
  <c r="L622" i="5"/>
  <c r="S622" i="4"/>
  <c r="Q622" i="4"/>
  <c r="R622" i="4"/>
  <c r="P622" i="4"/>
  <c r="K622" i="4"/>
  <c r="A623" i="4"/>
  <c r="G623" i="4"/>
  <c r="L210" i="5"/>
  <c r="Q210" i="5" s="1"/>
  <c r="J210" i="5"/>
  <c r="D617" i="4"/>
  <c r="B617" i="4"/>
  <c r="C617" i="4" s="1"/>
  <c r="E617" i="4" s="1"/>
  <c r="I623" i="5" l="1"/>
  <c r="R623" i="5"/>
  <c r="S623" i="5"/>
  <c r="P623" i="5"/>
  <c r="Q623" i="5"/>
  <c r="H624" i="5"/>
  <c r="K623" i="5"/>
  <c r="L623" i="5"/>
  <c r="J623" i="5"/>
  <c r="S623" i="4"/>
  <c r="R623" i="4"/>
  <c r="Q623" i="4"/>
  <c r="P623" i="4"/>
  <c r="K623" i="4"/>
  <c r="A624" i="4"/>
  <c r="G624" i="4"/>
  <c r="K210" i="5"/>
  <c r="P210" i="5" s="1"/>
  <c r="D618" i="4"/>
  <c r="B618" i="4"/>
  <c r="C618" i="4" s="1"/>
  <c r="E618" i="4" s="1"/>
  <c r="I624" i="5" l="1"/>
  <c r="S624" i="5"/>
  <c r="P624" i="5"/>
  <c r="R624" i="5"/>
  <c r="Q624" i="5"/>
  <c r="K624" i="5"/>
  <c r="L624" i="5"/>
  <c r="J624" i="5"/>
  <c r="H625" i="5"/>
  <c r="S624" i="4"/>
  <c r="R624" i="4"/>
  <c r="Q624" i="4"/>
  <c r="P624" i="4"/>
  <c r="A625" i="4"/>
  <c r="G625" i="4"/>
  <c r="K624" i="4"/>
  <c r="I211" i="5"/>
  <c r="S211" i="5" s="1"/>
  <c r="D619" i="4"/>
  <c r="B619" i="4"/>
  <c r="C619" i="4" s="1"/>
  <c r="E619" i="4" s="1"/>
  <c r="I625" i="5" l="1"/>
  <c r="R625" i="5"/>
  <c r="S625" i="5"/>
  <c r="P625" i="5"/>
  <c r="Q625" i="5"/>
  <c r="H626" i="5"/>
  <c r="K625" i="5"/>
  <c r="L625" i="5"/>
  <c r="J625" i="5"/>
  <c r="S625" i="4"/>
  <c r="R625" i="4"/>
  <c r="Q625" i="4"/>
  <c r="P625" i="4"/>
  <c r="K625" i="4"/>
  <c r="A626" i="4"/>
  <c r="G626" i="4"/>
  <c r="J211" i="5"/>
  <c r="L211" i="5"/>
  <c r="Q211" i="5" s="1"/>
  <c r="D620" i="4"/>
  <c r="B620" i="4"/>
  <c r="C620" i="4" s="1"/>
  <c r="E620" i="4" s="1"/>
  <c r="I626" i="5" l="1"/>
  <c r="R626" i="5"/>
  <c r="S626" i="5"/>
  <c r="P626" i="5"/>
  <c r="Q626" i="5"/>
  <c r="L626" i="5"/>
  <c r="J626" i="5"/>
  <c r="K626" i="5"/>
  <c r="H627" i="5"/>
  <c r="R626" i="4"/>
  <c r="S626" i="4"/>
  <c r="Q626" i="4"/>
  <c r="P626" i="4"/>
  <c r="K626" i="4"/>
  <c r="A627" i="4"/>
  <c r="G627" i="4"/>
  <c r="K211" i="5"/>
  <c r="P211" i="5" s="1"/>
  <c r="D621" i="4"/>
  <c r="B621" i="4"/>
  <c r="C621" i="4" s="1"/>
  <c r="E621" i="4" s="1"/>
  <c r="I627" i="5" l="1"/>
  <c r="R627" i="5"/>
  <c r="S627" i="5"/>
  <c r="P627" i="5"/>
  <c r="Q627" i="5"/>
  <c r="H628" i="5"/>
  <c r="K627" i="5"/>
  <c r="J627" i="5"/>
  <c r="L627" i="5"/>
  <c r="S627" i="4"/>
  <c r="R627" i="4"/>
  <c r="Q627" i="4"/>
  <c r="P627" i="4"/>
  <c r="K627" i="4"/>
  <c r="A628" i="4"/>
  <c r="G628" i="4"/>
  <c r="I212" i="5"/>
  <c r="S212" i="5" s="1"/>
  <c r="D622" i="4"/>
  <c r="B622" i="4"/>
  <c r="C622" i="4" s="1"/>
  <c r="E622" i="4" s="1"/>
  <c r="I628" i="5" l="1"/>
  <c r="R628" i="5"/>
  <c r="S628" i="5"/>
  <c r="P628" i="5"/>
  <c r="Q628" i="5"/>
  <c r="H629" i="5"/>
  <c r="J628" i="5"/>
  <c r="K628" i="5"/>
  <c r="L628" i="5"/>
  <c r="R628" i="4"/>
  <c r="S628" i="4"/>
  <c r="P628" i="4"/>
  <c r="Q628" i="4"/>
  <c r="K628" i="4"/>
  <c r="A629" i="4"/>
  <c r="G629" i="4"/>
  <c r="L212" i="5"/>
  <c r="Q212" i="5" s="1"/>
  <c r="J212" i="5"/>
  <c r="D623" i="4"/>
  <c r="B623" i="4"/>
  <c r="C623" i="4" s="1"/>
  <c r="E623" i="4" s="1"/>
  <c r="I629" i="5" l="1"/>
  <c r="R629" i="5"/>
  <c r="P629" i="5"/>
  <c r="S629" i="5"/>
  <c r="Q629" i="5"/>
  <c r="H630" i="5"/>
  <c r="K629" i="5"/>
  <c r="J629" i="5"/>
  <c r="L629" i="5"/>
  <c r="S629" i="4"/>
  <c r="R629" i="4"/>
  <c r="Q629" i="4"/>
  <c r="P629" i="4"/>
  <c r="K629" i="4"/>
  <c r="A630" i="4"/>
  <c r="G630" i="4"/>
  <c r="K212" i="5"/>
  <c r="P212" i="5" s="1"/>
  <c r="D624" i="4"/>
  <c r="B624" i="4"/>
  <c r="C624" i="4" s="1"/>
  <c r="E624" i="4" s="1"/>
  <c r="I630" i="5" l="1"/>
  <c r="R630" i="5"/>
  <c r="S630" i="5"/>
  <c r="P630" i="5"/>
  <c r="Q630" i="5"/>
  <c r="K630" i="5"/>
  <c r="L630" i="5"/>
  <c r="H631" i="5"/>
  <c r="J630" i="5"/>
  <c r="S630" i="4"/>
  <c r="R630" i="4"/>
  <c r="Q630" i="4"/>
  <c r="P630" i="4"/>
  <c r="K630" i="4"/>
  <c r="A631" i="4"/>
  <c r="G631" i="4"/>
  <c r="I213" i="5"/>
  <c r="S213" i="5" s="1"/>
  <c r="D625" i="4"/>
  <c r="B625" i="4"/>
  <c r="C625" i="4" s="1"/>
  <c r="E625" i="4" s="1"/>
  <c r="I631" i="5" l="1"/>
  <c r="R631" i="5"/>
  <c r="S631" i="5"/>
  <c r="Q631" i="5"/>
  <c r="P631" i="5"/>
  <c r="H632" i="5"/>
  <c r="K631" i="5"/>
  <c r="J631" i="5"/>
  <c r="L631" i="5"/>
  <c r="S631" i="4"/>
  <c r="R631" i="4"/>
  <c r="Q631" i="4"/>
  <c r="P631" i="4"/>
  <c r="A632" i="4"/>
  <c r="G632" i="4"/>
  <c r="K631" i="4"/>
  <c r="L213" i="5"/>
  <c r="Q213" i="5" s="1"/>
  <c r="J213" i="5"/>
  <c r="D626" i="4"/>
  <c r="B626" i="4"/>
  <c r="C626" i="4" s="1"/>
  <c r="E626" i="4" s="1"/>
  <c r="I632" i="5" l="1"/>
  <c r="R632" i="5"/>
  <c r="S632" i="5"/>
  <c r="P632" i="5"/>
  <c r="Q632" i="5"/>
  <c r="H633" i="5"/>
  <c r="L632" i="5"/>
  <c r="K632" i="5"/>
  <c r="J632" i="5"/>
  <c r="S632" i="4"/>
  <c r="R632" i="4"/>
  <c r="Q632" i="4"/>
  <c r="P632" i="4"/>
  <c r="K632" i="4"/>
  <c r="A633" i="4"/>
  <c r="G633" i="4"/>
  <c r="K213" i="5"/>
  <c r="P213" i="5" s="1"/>
  <c r="D627" i="4"/>
  <c r="B627" i="4"/>
  <c r="C627" i="4" s="1"/>
  <c r="E627" i="4" s="1"/>
  <c r="I633" i="5" l="1"/>
  <c r="R633" i="5"/>
  <c r="S633" i="5"/>
  <c r="Q633" i="5"/>
  <c r="P633" i="5"/>
  <c r="H634" i="5"/>
  <c r="K633" i="5"/>
  <c r="L633" i="5"/>
  <c r="J633" i="5"/>
  <c r="S633" i="4"/>
  <c r="R633" i="4"/>
  <c r="Q633" i="4"/>
  <c r="P633" i="4"/>
  <c r="A634" i="4"/>
  <c r="G634" i="4"/>
  <c r="K633" i="4"/>
  <c r="I214" i="5"/>
  <c r="S214" i="5" s="1"/>
  <c r="D628" i="4"/>
  <c r="B628" i="4"/>
  <c r="C628" i="4" s="1"/>
  <c r="E628" i="4" s="1"/>
  <c r="I634" i="5" l="1"/>
  <c r="S634" i="5"/>
  <c r="R634" i="5"/>
  <c r="P634" i="5"/>
  <c r="Q634" i="5"/>
  <c r="H635" i="5"/>
  <c r="J634" i="5"/>
  <c r="L634" i="5"/>
  <c r="K634" i="5"/>
  <c r="S634" i="4"/>
  <c r="R634" i="4"/>
  <c r="Q634" i="4"/>
  <c r="P634" i="4"/>
  <c r="K634" i="4"/>
  <c r="A635" i="4"/>
  <c r="G635" i="4"/>
  <c r="L214" i="5"/>
  <c r="Q214" i="5" s="1"/>
  <c r="J214" i="5"/>
  <c r="D629" i="4"/>
  <c r="B629" i="4"/>
  <c r="C629" i="4" s="1"/>
  <c r="E629" i="4" s="1"/>
  <c r="I635" i="5" l="1"/>
  <c r="R635" i="5"/>
  <c r="S635" i="5"/>
  <c r="P635" i="5"/>
  <c r="Q635" i="5"/>
  <c r="H636" i="5"/>
  <c r="K635" i="5"/>
  <c r="J635" i="5"/>
  <c r="L635" i="5"/>
  <c r="S635" i="4"/>
  <c r="R635" i="4"/>
  <c r="Q635" i="4"/>
  <c r="P635" i="4"/>
  <c r="K635" i="4"/>
  <c r="A636" i="4"/>
  <c r="G636" i="4"/>
  <c r="K214" i="5"/>
  <c r="P214" i="5" s="1"/>
  <c r="D630" i="4"/>
  <c r="B630" i="4"/>
  <c r="C630" i="4" s="1"/>
  <c r="E630" i="4" s="1"/>
  <c r="I636" i="5" l="1"/>
  <c r="R636" i="5"/>
  <c r="S636" i="5"/>
  <c r="P636" i="5"/>
  <c r="Q636" i="5"/>
  <c r="J636" i="5"/>
  <c r="K636" i="5"/>
  <c r="L636" i="5"/>
  <c r="H637" i="5"/>
  <c r="S636" i="4"/>
  <c r="R636" i="4"/>
  <c r="Q636" i="4"/>
  <c r="P636" i="4"/>
  <c r="A637" i="4"/>
  <c r="G637" i="4"/>
  <c r="K636" i="4"/>
  <c r="I215" i="5"/>
  <c r="S215" i="5" s="1"/>
  <c r="D631" i="4"/>
  <c r="B631" i="4"/>
  <c r="C631" i="4" s="1"/>
  <c r="E631" i="4" s="1"/>
  <c r="I637" i="5" l="1"/>
  <c r="R637" i="5"/>
  <c r="S637" i="5"/>
  <c r="P637" i="5"/>
  <c r="Q637" i="5"/>
  <c r="H638" i="5"/>
  <c r="K637" i="5"/>
  <c r="J637" i="5"/>
  <c r="L637" i="5"/>
  <c r="S637" i="4"/>
  <c r="R637" i="4"/>
  <c r="P637" i="4"/>
  <c r="Q637" i="4"/>
  <c r="K637" i="4"/>
  <c r="A638" i="4"/>
  <c r="G638" i="4"/>
  <c r="J215" i="5"/>
  <c r="L215" i="5"/>
  <c r="Q215" i="5" s="1"/>
  <c r="D632" i="4"/>
  <c r="B632" i="4"/>
  <c r="C632" i="4" s="1"/>
  <c r="E632" i="4" s="1"/>
  <c r="I638" i="5" l="1"/>
  <c r="R638" i="5"/>
  <c r="S638" i="5"/>
  <c r="P638" i="5"/>
  <c r="Q638" i="5"/>
  <c r="H639" i="5"/>
  <c r="J638" i="5"/>
  <c r="K638" i="5"/>
  <c r="L638" i="5"/>
  <c r="S638" i="4"/>
  <c r="R638" i="4"/>
  <c r="P638" i="4"/>
  <c r="Q638" i="4"/>
  <c r="K638" i="4"/>
  <c r="A639" i="4"/>
  <c r="G639" i="4"/>
  <c r="K215" i="5"/>
  <c r="P215" i="5" s="1"/>
  <c r="D633" i="4"/>
  <c r="B633" i="4"/>
  <c r="C633" i="4" s="1"/>
  <c r="E633" i="4" s="1"/>
  <c r="I639" i="5" l="1"/>
  <c r="R639" i="5"/>
  <c r="S639" i="5"/>
  <c r="P639" i="5"/>
  <c r="Q639" i="5"/>
  <c r="H640" i="5"/>
  <c r="K639" i="5"/>
  <c r="L639" i="5"/>
  <c r="J639" i="5"/>
  <c r="S639" i="4"/>
  <c r="R639" i="4"/>
  <c r="P639" i="4"/>
  <c r="Q639" i="4"/>
  <c r="A640" i="4"/>
  <c r="G640" i="4"/>
  <c r="K639" i="4"/>
  <c r="I216" i="5"/>
  <c r="S216" i="5" s="1"/>
  <c r="D634" i="4"/>
  <c r="B634" i="4"/>
  <c r="C634" i="4" s="1"/>
  <c r="E634" i="4" s="1"/>
  <c r="I640" i="5" l="1"/>
  <c r="R640" i="5"/>
  <c r="S640" i="5"/>
  <c r="P640" i="5"/>
  <c r="Q640" i="5"/>
  <c r="H641" i="5"/>
  <c r="K640" i="5"/>
  <c r="L640" i="5"/>
  <c r="J640" i="5"/>
  <c r="S640" i="4"/>
  <c r="R640" i="4"/>
  <c r="P640" i="4"/>
  <c r="Q640" i="4"/>
  <c r="K640" i="4"/>
  <c r="A641" i="4"/>
  <c r="G641" i="4"/>
  <c r="L216" i="5"/>
  <c r="Q216" i="5" s="1"/>
  <c r="J216" i="5"/>
  <c r="D635" i="4"/>
  <c r="B635" i="4"/>
  <c r="C635" i="4" s="1"/>
  <c r="E635" i="4" s="1"/>
  <c r="I641" i="5" l="1"/>
  <c r="R641" i="5"/>
  <c r="S641" i="5"/>
  <c r="P641" i="5"/>
  <c r="Q641" i="5"/>
  <c r="H642" i="5"/>
  <c r="K641" i="5"/>
  <c r="L641" i="5"/>
  <c r="J641" i="5"/>
  <c r="S641" i="4"/>
  <c r="R641" i="4"/>
  <c r="Q641" i="4"/>
  <c r="P641" i="4"/>
  <c r="K641" i="4"/>
  <c r="A642" i="4"/>
  <c r="G642" i="4"/>
  <c r="K216" i="5"/>
  <c r="P216" i="5" s="1"/>
  <c r="D636" i="4"/>
  <c r="B636" i="4"/>
  <c r="C636" i="4" s="1"/>
  <c r="E636" i="4" s="1"/>
  <c r="I642" i="5" l="1"/>
  <c r="R642" i="5"/>
  <c r="S642" i="5"/>
  <c r="P642" i="5"/>
  <c r="Q642" i="5"/>
  <c r="L642" i="5"/>
  <c r="K642" i="5"/>
  <c r="J642" i="5"/>
  <c r="H643" i="5"/>
  <c r="S642" i="4"/>
  <c r="R642" i="4"/>
  <c r="Q642" i="4"/>
  <c r="P642" i="4"/>
  <c r="K642" i="4"/>
  <c r="A643" i="4"/>
  <c r="G643" i="4"/>
  <c r="I217" i="5"/>
  <c r="S217" i="5" s="1"/>
  <c r="D637" i="4"/>
  <c r="B637" i="4"/>
  <c r="C637" i="4" s="1"/>
  <c r="E637" i="4" s="1"/>
  <c r="I643" i="5" l="1"/>
  <c r="R643" i="5"/>
  <c r="S643" i="5"/>
  <c r="Q643" i="5"/>
  <c r="P643" i="5"/>
  <c r="H644" i="5"/>
  <c r="K643" i="5"/>
  <c r="J643" i="5"/>
  <c r="L643" i="5"/>
  <c r="S643" i="4"/>
  <c r="R643" i="4"/>
  <c r="Q643" i="4"/>
  <c r="P643" i="4"/>
  <c r="A644" i="4"/>
  <c r="G644" i="4"/>
  <c r="K643" i="4"/>
  <c r="J217" i="5"/>
  <c r="L217" i="5"/>
  <c r="Q217" i="5" s="1"/>
  <c r="D638" i="4"/>
  <c r="B638" i="4"/>
  <c r="C638" i="4" s="1"/>
  <c r="E638" i="4" s="1"/>
  <c r="I644" i="5" l="1"/>
  <c r="S644" i="5"/>
  <c r="P644" i="5"/>
  <c r="R644" i="5"/>
  <c r="Q644" i="5"/>
  <c r="J644" i="5"/>
  <c r="K644" i="5"/>
  <c r="L644" i="5"/>
  <c r="H645" i="5"/>
  <c r="S644" i="4"/>
  <c r="R644" i="4"/>
  <c r="Q644" i="4"/>
  <c r="P644" i="4"/>
  <c r="K644" i="4"/>
  <c r="A645" i="4"/>
  <c r="G645" i="4"/>
  <c r="K217" i="5"/>
  <c r="P217" i="5" s="1"/>
  <c r="D639" i="4"/>
  <c r="B639" i="4"/>
  <c r="C639" i="4" s="1"/>
  <c r="E639" i="4" s="1"/>
  <c r="I645" i="5" l="1"/>
  <c r="S645" i="5"/>
  <c r="R645" i="5"/>
  <c r="P645" i="5"/>
  <c r="Q645" i="5"/>
  <c r="H646" i="5"/>
  <c r="J645" i="5"/>
  <c r="L645" i="5"/>
  <c r="K645" i="5"/>
  <c r="S645" i="4"/>
  <c r="R645" i="4"/>
  <c r="Q645" i="4"/>
  <c r="P645" i="4"/>
  <c r="A646" i="4"/>
  <c r="G646" i="4"/>
  <c r="K645" i="4"/>
  <c r="I218" i="5"/>
  <c r="S218" i="5" s="1"/>
  <c r="D640" i="4"/>
  <c r="B640" i="4"/>
  <c r="C640" i="4" s="1"/>
  <c r="E640" i="4" s="1"/>
  <c r="I646" i="5" l="1"/>
  <c r="R646" i="5"/>
  <c r="S646" i="5"/>
  <c r="P646" i="5"/>
  <c r="Q646" i="5"/>
  <c r="H647" i="5"/>
  <c r="K646" i="5"/>
  <c r="J646" i="5"/>
  <c r="L646" i="5"/>
  <c r="S646" i="4"/>
  <c r="R646" i="4"/>
  <c r="Q646" i="4"/>
  <c r="P646" i="4"/>
  <c r="K646" i="4"/>
  <c r="A647" i="4"/>
  <c r="G647" i="4"/>
  <c r="J218" i="5"/>
  <c r="L218" i="5"/>
  <c r="Q218" i="5" s="1"/>
  <c r="D641" i="4"/>
  <c r="B641" i="4"/>
  <c r="C641" i="4" s="1"/>
  <c r="E641" i="4" s="1"/>
  <c r="I647" i="5" l="1"/>
  <c r="R647" i="5"/>
  <c r="P647" i="5"/>
  <c r="S647" i="5"/>
  <c r="Q647" i="5"/>
  <c r="H648" i="5"/>
  <c r="K647" i="5"/>
  <c r="J647" i="5"/>
  <c r="L647" i="5"/>
  <c r="S647" i="4"/>
  <c r="R647" i="4"/>
  <c r="Q647" i="4"/>
  <c r="P647" i="4"/>
  <c r="A648" i="4"/>
  <c r="G648" i="4"/>
  <c r="K647" i="4"/>
  <c r="K218" i="5"/>
  <c r="P218" i="5" s="1"/>
  <c r="D642" i="4"/>
  <c r="B642" i="4"/>
  <c r="C642" i="4" s="1"/>
  <c r="E642" i="4" s="1"/>
  <c r="I648" i="5" l="1"/>
  <c r="R648" i="5"/>
  <c r="S648" i="5"/>
  <c r="P648" i="5"/>
  <c r="Q648" i="5"/>
  <c r="L648" i="5"/>
  <c r="K648" i="5"/>
  <c r="J648" i="5"/>
  <c r="H649" i="5"/>
  <c r="S648" i="4"/>
  <c r="R648" i="4"/>
  <c r="P648" i="4"/>
  <c r="Q648" i="4"/>
  <c r="K648" i="4"/>
  <c r="A649" i="4"/>
  <c r="G649" i="4"/>
  <c r="I219" i="5"/>
  <c r="S219" i="5" s="1"/>
  <c r="D643" i="4"/>
  <c r="B643" i="4"/>
  <c r="C643" i="4" s="1"/>
  <c r="E643" i="4" s="1"/>
  <c r="I649" i="5" l="1"/>
  <c r="R649" i="5"/>
  <c r="P649" i="5"/>
  <c r="S649" i="5"/>
  <c r="Q649" i="5"/>
  <c r="H650" i="5"/>
  <c r="K649" i="5"/>
  <c r="L649" i="5"/>
  <c r="J649" i="5"/>
  <c r="S649" i="4"/>
  <c r="R649" i="4"/>
  <c r="Q649" i="4"/>
  <c r="P649" i="4"/>
  <c r="K649" i="4"/>
  <c r="A650" i="4"/>
  <c r="G650" i="4"/>
  <c r="J219" i="5"/>
  <c r="L219" i="5"/>
  <c r="Q219" i="5" s="1"/>
  <c r="D644" i="4"/>
  <c r="B644" i="4"/>
  <c r="C644" i="4" s="1"/>
  <c r="E644" i="4" s="1"/>
  <c r="I650" i="5" l="1"/>
  <c r="R650" i="5"/>
  <c r="S650" i="5"/>
  <c r="Q650" i="5"/>
  <c r="P650" i="5"/>
  <c r="H651" i="5"/>
  <c r="J650" i="5"/>
  <c r="L650" i="5"/>
  <c r="K650" i="5"/>
  <c r="S650" i="4"/>
  <c r="R650" i="4"/>
  <c r="Q650" i="4"/>
  <c r="P650" i="4"/>
  <c r="K650" i="4"/>
  <c r="A651" i="4"/>
  <c r="G651" i="4"/>
  <c r="K219" i="5"/>
  <c r="P219" i="5" s="1"/>
  <c r="D645" i="4"/>
  <c r="B645" i="4"/>
  <c r="C645" i="4" s="1"/>
  <c r="E645" i="4" s="1"/>
  <c r="I651" i="5" l="1"/>
  <c r="R651" i="5"/>
  <c r="S651" i="5"/>
  <c r="Q651" i="5"/>
  <c r="P651" i="5"/>
  <c r="H652" i="5"/>
  <c r="K651" i="5"/>
  <c r="J651" i="5"/>
  <c r="L651" i="5"/>
  <c r="S651" i="4"/>
  <c r="R651" i="4"/>
  <c r="Q651" i="4"/>
  <c r="P651" i="4"/>
  <c r="K651" i="4"/>
  <c r="A652" i="4"/>
  <c r="G652" i="4"/>
  <c r="I220" i="5"/>
  <c r="S220" i="5" s="1"/>
  <c r="D646" i="4"/>
  <c r="B646" i="4"/>
  <c r="C646" i="4" s="1"/>
  <c r="E646" i="4" s="1"/>
  <c r="I652" i="5" l="1"/>
  <c r="R652" i="5"/>
  <c r="S652" i="5"/>
  <c r="P652" i="5"/>
  <c r="Q652" i="5"/>
  <c r="H653" i="5"/>
  <c r="J652" i="5"/>
  <c r="K652" i="5"/>
  <c r="L652" i="5"/>
  <c r="S652" i="4"/>
  <c r="R652" i="4"/>
  <c r="Q652" i="4"/>
  <c r="P652" i="4"/>
  <c r="K652" i="4"/>
  <c r="A653" i="4"/>
  <c r="G653" i="4"/>
  <c r="J220" i="5"/>
  <c r="L220" i="5"/>
  <c r="Q220" i="5" s="1"/>
  <c r="D647" i="4"/>
  <c r="B647" i="4"/>
  <c r="C647" i="4" s="1"/>
  <c r="E647" i="4" s="1"/>
  <c r="I653" i="5" l="1"/>
  <c r="R653" i="5"/>
  <c r="S653" i="5"/>
  <c r="P653" i="5"/>
  <c r="Q653" i="5"/>
  <c r="H654" i="5"/>
  <c r="K653" i="5"/>
  <c r="J653" i="5"/>
  <c r="L653" i="5"/>
  <c r="S653" i="4"/>
  <c r="R653" i="4"/>
  <c r="Q653" i="4"/>
  <c r="P653" i="4"/>
  <c r="K653" i="4"/>
  <c r="A654" i="4"/>
  <c r="G654" i="4"/>
  <c r="K220" i="5"/>
  <c r="P220" i="5" s="1"/>
  <c r="D648" i="4"/>
  <c r="B648" i="4"/>
  <c r="C648" i="4" s="1"/>
  <c r="E648" i="4" s="1"/>
  <c r="I654" i="5" l="1"/>
  <c r="R654" i="5"/>
  <c r="S654" i="5"/>
  <c r="P654" i="5"/>
  <c r="Q654" i="5"/>
  <c r="J654" i="5"/>
  <c r="K654" i="5"/>
  <c r="L654" i="5"/>
  <c r="H655" i="5"/>
  <c r="S654" i="4"/>
  <c r="Q654" i="4"/>
  <c r="R654" i="4"/>
  <c r="P654" i="4"/>
  <c r="K654" i="4"/>
  <c r="A655" i="4"/>
  <c r="G655" i="4"/>
  <c r="I221" i="5"/>
  <c r="S221" i="5" s="1"/>
  <c r="D649" i="4"/>
  <c r="B649" i="4"/>
  <c r="C649" i="4" s="1"/>
  <c r="E649" i="4" s="1"/>
  <c r="I655" i="5" l="1"/>
  <c r="R655" i="5"/>
  <c r="S655" i="5"/>
  <c r="P655" i="5"/>
  <c r="Q655" i="5"/>
  <c r="H656" i="5"/>
  <c r="K655" i="5"/>
  <c r="L655" i="5"/>
  <c r="J655" i="5"/>
  <c r="S655" i="4"/>
  <c r="R655" i="4"/>
  <c r="Q655" i="4"/>
  <c r="P655" i="4"/>
  <c r="A656" i="4"/>
  <c r="G656" i="4"/>
  <c r="K655" i="4"/>
  <c r="J221" i="5"/>
  <c r="L221" i="5"/>
  <c r="Q221" i="5" s="1"/>
  <c r="D650" i="4"/>
  <c r="B650" i="4"/>
  <c r="C650" i="4" s="1"/>
  <c r="E650" i="4" s="1"/>
  <c r="I656" i="5" l="1"/>
  <c r="R656" i="5"/>
  <c r="S656" i="5"/>
  <c r="P656" i="5"/>
  <c r="Q656" i="5"/>
  <c r="K656" i="5"/>
  <c r="L656" i="5"/>
  <c r="J656" i="5"/>
  <c r="H657" i="5"/>
  <c r="S656" i="4"/>
  <c r="R656" i="4"/>
  <c r="Q656" i="4"/>
  <c r="P656" i="4"/>
  <c r="K656" i="4"/>
  <c r="A657" i="4"/>
  <c r="G657" i="4"/>
  <c r="K221" i="5"/>
  <c r="P221" i="5" s="1"/>
  <c r="D651" i="4"/>
  <c r="B651" i="4"/>
  <c r="C651" i="4" s="1"/>
  <c r="E651" i="4" s="1"/>
  <c r="I657" i="5" l="1"/>
  <c r="R657" i="5"/>
  <c r="P657" i="5"/>
  <c r="Q657" i="5"/>
  <c r="S657" i="5"/>
  <c r="H658" i="5"/>
  <c r="L657" i="5"/>
  <c r="K657" i="5"/>
  <c r="J657" i="5"/>
  <c r="S657" i="4"/>
  <c r="R657" i="4"/>
  <c r="Q657" i="4"/>
  <c r="P657" i="4"/>
  <c r="K657" i="4"/>
  <c r="A658" i="4"/>
  <c r="G658" i="4"/>
  <c r="I222" i="5"/>
  <c r="S222" i="5" s="1"/>
  <c r="D652" i="4"/>
  <c r="B652" i="4"/>
  <c r="C652" i="4" s="1"/>
  <c r="E652" i="4" s="1"/>
  <c r="I658" i="5" l="1"/>
  <c r="R658" i="5"/>
  <c r="P658" i="5"/>
  <c r="Q658" i="5"/>
  <c r="S658" i="5"/>
  <c r="K658" i="5"/>
  <c r="L658" i="5"/>
  <c r="J658" i="5"/>
  <c r="H659" i="5"/>
  <c r="S658" i="4"/>
  <c r="R658" i="4"/>
  <c r="Q658" i="4"/>
  <c r="P658" i="4"/>
  <c r="K658" i="4"/>
  <c r="A659" i="4"/>
  <c r="G659" i="4"/>
  <c r="J222" i="5"/>
  <c r="L222" i="5"/>
  <c r="Q222" i="5" s="1"/>
  <c r="D653" i="4"/>
  <c r="B653" i="4"/>
  <c r="C653" i="4" s="1"/>
  <c r="E653" i="4" s="1"/>
  <c r="I659" i="5" l="1"/>
  <c r="R659" i="5"/>
  <c r="S659" i="5"/>
  <c r="P659" i="5"/>
  <c r="Q659" i="5"/>
  <c r="H660" i="5"/>
  <c r="L659" i="5"/>
  <c r="K659" i="5"/>
  <c r="J659" i="5"/>
  <c r="S659" i="4"/>
  <c r="R659" i="4"/>
  <c r="Q659" i="4"/>
  <c r="P659" i="4"/>
  <c r="A660" i="4"/>
  <c r="G660" i="4"/>
  <c r="K659" i="4"/>
  <c r="K222" i="5"/>
  <c r="P222" i="5" s="1"/>
  <c r="D654" i="4"/>
  <c r="B654" i="4"/>
  <c r="C654" i="4" s="1"/>
  <c r="E654" i="4" s="1"/>
  <c r="I660" i="5" l="1"/>
  <c r="R660" i="5"/>
  <c r="P660" i="5"/>
  <c r="S660" i="5"/>
  <c r="Q660" i="5"/>
  <c r="L660" i="5"/>
  <c r="J660" i="5"/>
  <c r="H661" i="5"/>
  <c r="K660" i="5"/>
  <c r="S660" i="4"/>
  <c r="R660" i="4"/>
  <c r="Q660" i="4"/>
  <c r="P660" i="4"/>
  <c r="K660" i="4"/>
  <c r="A661" i="4"/>
  <c r="G661" i="4"/>
  <c r="I223" i="5"/>
  <c r="S223" i="5" s="1"/>
  <c r="D655" i="4"/>
  <c r="B655" i="4"/>
  <c r="C655" i="4" s="1"/>
  <c r="E655" i="4" s="1"/>
  <c r="I661" i="5" l="1"/>
  <c r="R661" i="5"/>
  <c r="S661" i="5"/>
  <c r="P661" i="5"/>
  <c r="Q661" i="5"/>
  <c r="H662" i="5"/>
  <c r="L661" i="5"/>
  <c r="K661" i="5"/>
  <c r="J661" i="5"/>
  <c r="S661" i="4"/>
  <c r="R661" i="4"/>
  <c r="Q661" i="4"/>
  <c r="P661" i="4"/>
  <c r="K661" i="4"/>
  <c r="A662" i="4"/>
  <c r="G662" i="4"/>
  <c r="L223" i="5"/>
  <c r="Q223" i="5" s="1"/>
  <c r="J223" i="5"/>
  <c r="D656" i="4"/>
  <c r="B656" i="4"/>
  <c r="C656" i="4" s="1"/>
  <c r="E656" i="4" s="1"/>
  <c r="I662" i="5" l="1"/>
  <c r="R662" i="5"/>
  <c r="S662" i="5"/>
  <c r="P662" i="5"/>
  <c r="Q662" i="5"/>
  <c r="K662" i="5"/>
  <c r="L662" i="5"/>
  <c r="J662" i="5"/>
  <c r="H663" i="5"/>
  <c r="S662" i="4"/>
  <c r="P662" i="4"/>
  <c r="Q662" i="4"/>
  <c r="R662" i="4"/>
  <c r="A663" i="4"/>
  <c r="G663" i="4"/>
  <c r="K662" i="4"/>
  <c r="K223" i="5"/>
  <c r="P223" i="5" s="1"/>
  <c r="D657" i="4"/>
  <c r="B657" i="4"/>
  <c r="C657" i="4" s="1"/>
  <c r="E657" i="4" s="1"/>
  <c r="I663" i="5" l="1"/>
  <c r="R663" i="5"/>
  <c r="S663" i="5"/>
  <c r="P663" i="5"/>
  <c r="Q663" i="5"/>
  <c r="H664" i="5"/>
  <c r="L663" i="5"/>
  <c r="K663" i="5"/>
  <c r="J663" i="5"/>
  <c r="S663" i="4"/>
  <c r="R663" i="4"/>
  <c r="Q663" i="4"/>
  <c r="P663" i="4"/>
  <c r="K663" i="4"/>
  <c r="A664" i="4"/>
  <c r="G664" i="4"/>
  <c r="I224" i="5"/>
  <c r="S224" i="5" s="1"/>
  <c r="D658" i="4"/>
  <c r="B658" i="4"/>
  <c r="C658" i="4" s="1"/>
  <c r="E658" i="4" s="1"/>
  <c r="I664" i="5" l="1"/>
  <c r="R664" i="5"/>
  <c r="S664" i="5"/>
  <c r="Q664" i="5"/>
  <c r="P664" i="5"/>
  <c r="H665" i="5"/>
  <c r="K664" i="5"/>
  <c r="L664" i="5"/>
  <c r="J664" i="5"/>
  <c r="S664" i="4"/>
  <c r="R664" i="4"/>
  <c r="Q664" i="4"/>
  <c r="P664" i="4"/>
  <c r="K664" i="4"/>
  <c r="A665" i="4"/>
  <c r="G665" i="4"/>
  <c r="L224" i="5"/>
  <c r="Q224" i="5" s="1"/>
  <c r="J224" i="5"/>
  <c r="D659" i="4"/>
  <c r="B659" i="4"/>
  <c r="C659" i="4" s="1"/>
  <c r="E659" i="4" s="1"/>
  <c r="I665" i="5" l="1"/>
  <c r="R665" i="5"/>
  <c r="S665" i="5"/>
  <c r="Q665" i="5"/>
  <c r="P665" i="5"/>
  <c r="H666" i="5"/>
  <c r="L665" i="5"/>
  <c r="K665" i="5"/>
  <c r="J665" i="5"/>
  <c r="S665" i="4"/>
  <c r="R665" i="4"/>
  <c r="Q665" i="4"/>
  <c r="P665" i="4"/>
  <c r="A666" i="4"/>
  <c r="G666" i="4"/>
  <c r="K665" i="4"/>
  <c r="K224" i="5"/>
  <c r="P224" i="5" s="1"/>
  <c r="D660" i="4"/>
  <c r="B660" i="4"/>
  <c r="C660" i="4" s="1"/>
  <c r="E660" i="4" s="1"/>
  <c r="I666" i="5" l="1"/>
  <c r="R666" i="5"/>
  <c r="S666" i="5"/>
  <c r="P666" i="5"/>
  <c r="Q666" i="5"/>
  <c r="K666" i="5"/>
  <c r="L666" i="5"/>
  <c r="J666" i="5"/>
  <c r="H667" i="5"/>
  <c r="S666" i="4"/>
  <c r="R666" i="4"/>
  <c r="Q666" i="4"/>
  <c r="P666" i="4"/>
  <c r="K666" i="4"/>
  <c r="A667" i="4"/>
  <c r="G667" i="4"/>
  <c r="I225" i="5"/>
  <c r="S225" i="5" s="1"/>
  <c r="D661" i="4"/>
  <c r="B661" i="4"/>
  <c r="C661" i="4" s="1"/>
  <c r="E661" i="4" s="1"/>
  <c r="I667" i="5" l="1"/>
  <c r="R667" i="5"/>
  <c r="S667" i="5"/>
  <c r="P667" i="5"/>
  <c r="Q667" i="5"/>
  <c r="H668" i="5"/>
  <c r="L667" i="5"/>
  <c r="K667" i="5"/>
  <c r="J667" i="5"/>
  <c r="S667" i="4"/>
  <c r="R667" i="4"/>
  <c r="Q667" i="4"/>
  <c r="P667" i="4"/>
  <c r="K667" i="4"/>
  <c r="A668" i="4"/>
  <c r="G668" i="4"/>
  <c r="L225" i="5"/>
  <c r="Q225" i="5" s="1"/>
  <c r="J225" i="5"/>
  <c r="D662" i="4"/>
  <c r="B662" i="4"/>
  <c r="C662" i="4" s="1"/>
  <c r="E662" i="4" s="1"/>
  <c r="I668" i="5" l="1"/>
  <c r="R668" i="5"/>
  <c r="S668" i="5"/>
  <c r="P668" i="5"/>
  <c r="Q668" i="5"/>
  <c r="K668" i="5"/>
  <c r="L668" i="5"/>
  <c r="J668" i="5"/>
  <c r="H669" i="5"/>
  <c r="S668" i="4"/>
  <c r="R668" i="4"/>
  <c r="Q668" i="4"/>
  <c r="P668" i="4"/>
  <c r="K668" i="4"/>
  <c r="A669" i="4"/>
  <c r="G669" i="4"/>
  <c r="K225" i="5"/>
  <c r="P225" i="5" s="1"/>
  <c r="D663" i="4"/>
  <c r="B663" i="4"/>
  <c r="C663" i="4" s="1"/>
  <c r="E663" i="4" s="1"/>
  <c r="I669" i="5" l="1"/>
  <c r="R669" i="5"/>
  <c r="S669" i="5"/>
  <c r="P669" i="5"/>
  <c r="Q669" i="5"/>
  <c r="H670" i="5"/>
  <c r="L669" i="5"/>
  <c r="K669" i="5"/>
  <c r="J669" i="5"/>
  <c r="S669" i="4"/>
  <c r="R669" i="4"/>
  <c r="Q669" i="4"/>
  <c r="P669" i="4"/>
  <c r="K669" i="4"/>
  <c r="A670" i="4"/>
  <c r="G670" i="4"/>
  <c r="I226" i="5"/>
  <c r="S226" i="5" s="1"/>
  <c r="D664" i="4"/>
  <c r="B664" i="4"/>
  <c r="C664" i="4" s="1"/>
  <c r="E664" i="4" s="1"/>
  <c r="I670" i="5" l="1"/>
  <c r="R670" i="5"/>
  <c r="S670" i="5"/>
  <c r="P670" i="5"/>
  <c r="Q670" i="5"/>
  <c r="H671" i="5"/>
  <c r="K670" i="5"/>
  <c r="L670" i="5"/>
  <c r="J670" i="5"/>
  <c r="S670" i="4"/>
  <c r="R670" i="4"/>
  <c r="P670" i="4"/>
  <c r="Q670" i="4"/>
  <c r="K670" i="4"/>
  <c r="A671" i="4"/>
  <c r="G671" i="4"/>
  <c r="L226" i="5"/>
  <c r="Q226" i="5" s="1"/>
  <c r="J226" i="5"/>
  <c r="D665" i="4"/>
  <c r="B665" i="4"/>
  <c r="C665" i="4" s="1"/>
  <c r="E665" i="4" s="1"/>
  <c r="I671" i="5" l="1"/>
  <c r="R671" i="5"/>
  <c r="S671" i="5"/>
  <c r="P671" i="5"/>
  <c r="Q671" i="5"/>
  <c r="L671" i="5"/>
  <c r="K671" i="5"/>
  <c r="J671" i="5"/>
  <c r="H672" i="5"/>
  <c r="S671" i="4"/>
  <c r="R671" i="4"/>
  <c r="P671" i="4"/>
  <c r="Q671" i="4"/>
  <c r="K671" i="4"/>
  <c r="A672" i="4"/>
  <c r="G672" i="4"/>
  <c r="K226" i="5"/>
  <c r="P226" i="5" s="1"/>
  <c r="D666" i="4"/>
  <c r="B666" i="4"/>
  <c r="C666" i="4" s="1"/>
  <c r="E666" i="4" s="1"/>
  <c r="I672" i="5" l="1"/>
  <c r="R672" i="5"/>
  <c r="S672" i="5"/>
  <c r="P672" i="5"/>
  <c r="Q672" i="5"/>
  <c r="K672" i="5"/>
  <c r="L672" i="5"/>
  <c r="J672" i="5"/>
  <c r="H673" i="5"/>
  <c r="S672" i="4"/>
  <c r="R672" i="4"/>
  <c r="Q672" i="4"/>
  <c r="P672" i="4"/>
  <c r="K672" i="4"/>
  <c r="A673" i="4"/>
  <c r="G673" i="4"/>
  <c r="I227" i="5"/>
  <c r="S227" i="5" s="1"/>
  <c r="D667" i="4"/>
  <c r="B667" i="4"/>
  <c r="C667" i="4" s="1"/>
  <c r="E667" i="4" s="1"/>
  <c r="I673" i="5" l="1"/>
  <c r="R673" i="5"/>
  <c r="S673" i="5"/>
  <c r="P673" i="5"/>
  <c r="Q673" i="5"/>
  <c r="H674" i="5"/>
  <c r="L673" i="5"/>
  <c r="K673" i="5"/>
  <c r="J673" i="5"/>
  <c r="S673" i="4"/>
  <c r="R673" i="4"/>
  <c r="Q673" i="4"/>
  <c r="P673" i="4"/>
  <c r="K673" i="4"/>
  <c r="A674" i="4"/>
  <c r="G674" i="4"/>
  <c r="J227" i="5"/>
  <c r="L227" i="5"/>
  <c r="Q227" i="5" s="1"/>
  <c r="D668" i="4"/>
  <c r="B668" i="4"/>
  <c r="C668" i="4" s="1"/>
  <c r="E668" i="4" s="1"/>
  <c r="I674" i="5" l="1"/>
  <c r="S674" i="5"/>
  <c r="R674" i="5"/>
  <c r="P674" i="5"/>
  <c r="Q674" i="5"/>
  <c r="H675" i="5"/>
  <c r="K674" i="5"/>
  <c r="L674" i="5"/>
  <c r="J674" i="5"/>
  <c r="S674" i="4"/>
  <c r="R674" i="4"/>
  <c r="Q674" i="4"/>
  <c r="P674" i="4"/>
  <c r="K674" i="4"/>
  <c r="A675" i="4"/>
  <c r="G675" i="4"/>
  <c r="K227" i="5"/>
  <c r="P227" i="5" s="1"/>
  <c r="D669" i="4"/>
  <c r="B669" i="4"/>
  <c r="C669" i="4" s="1"/>
  <c r="E669" i="4" s="1"/>
  <c r="I675" i="5" l="1"/>
  <c r="R675" i="5"/>
  <c r="S675" i="5"/>
  <c r="P675" i="5"/>
  <c r="Q675" i="5"/>
  <c r="H676" i="5"/>
  <c r="L675" i="5"/>
  <c r="K675" i="5"/>
  <c r="J675" i="5"/>
  <c r="S675" i="4"/>
  <c r="R675" i="4"/>
  <c r="Q675" i="4"/>
  <c r="P675" i="4"/>
  <c r="K675" i="4"/>
  <c r="A676" i="4"/>
  <c r="G676" i="4"/>
  <c r="I228" i="5"/>
  <c r="S228" i="5" s="1"/>
  <c r="D670" i="4"/>
  <c r="B670" i="4"/>
  <c r="C670" i="4" s="1"/>
  <c r="E670" i="4" s="1"/>
  <c r="I676" i="5" l="1"/>
  <c r="P676" i="5"/>
  <c r="R676" i="5"/>
  <c r="Q676" i="5"/>
  <c r="S676" i="5"/>
  <c r="H677" i="5"/>
  <c r="K676" i="5"/>
  <c r="L676" i="5"/>
  <c r="J676" i="5"/>
  <c r="S676" i="4"/>
  <c r="R676" i="4"/>
  <c r="Q676" i="4"/>
  <c r="P676" i="4"/>
  <c r="K676" i="4"/>
  <c r="A677" i="4"/>
  <c r="G677" i="4"/>
  <c r="L228" i="5"/>
  <c r="Q228" i="5" s="1"/>
  <c r="J228" i="5"/>
  <c r="D671" i="4"/>
  <c r="B671" i="4"/>
  <c r="C671" i="4" s="1"/>
  <c r="E671" i="4" s="1"/>
  <c r="I677" i="5" l="1"/>
  <c r="R677" i="5"/>
  <c r="P677" i="5"/>
  <c r="S677" i="5"/>
  <c r="Q677" i="5"/>
  <c r="H678" i="5"/>
  <c r="L677" i="5"/>
  <c r="K677" i="5"/>
  <c r="J677" i="5"/>
  <c r="S677" i="4"/>
  <c r="R677" i="4"/>
  <c r="Q677" i="4"/>
  <c r="P677" i="4"/>
  <c r="K677" i="4"/>
  <c r="A678" i="4"/>
  <c r="G678" i="4"/>
  <c r="K228" i="5"/>
  <c r="P228" i="5" s="1"/>
  <c r="D672" i="4"/>
  <c r="B672" i="4"/>
  <c r="C672" i="4" s="1"/>
  <c r="E672" i="4" s="1"/>
  <c r="I678" i="5" l="1"/>
  <c r="R678" i="5"/>
  <c r="S678" i="5"/>
  <c r="Q678" i="5"/>
  <c r="P678" i="5"/>
  <c r="L678" i="5"/>
  <c r="J678" i="5"/>
  <c r="H679" i="5"/>
  <c r="K678" i="5"/>
  <c r="S678" i="4"/>
  <c r="R678" i="4"/>
  <c r="Q678" i="4"/>
  <c r="P678" i="4"/>
  <c r="A679" i="4"/>
  <c r="G679" i="4"/>
  <c r="K678" i="4"/>
  <c r="I229" i="5"/>
  <c r="S229" i="5" s="1"/>
  <c r="D673" i="4"/>
  <c r="B673" i="4"/>
  <c r="C673" i="4" s="1"/>
  <c r="E673" i="4" s="1"/>
  <c r="I679" i="5" l="1"/>
  <c r="R679" i="5"/>
  <c r="S679" i="5"/>
  <c r="P679" i="5"/>
  <c r="Q679" i="5"/>
  <c r="H680" i="5"/>
  <c r="L679" i="5"/>
  <c r="K679" i="5"/>
  <c r="J679" i="5"/>
  <c r="S679" i="4"/>
  <c r="R679" i="4"/>
  <c r="Q679" i="4"/>
  <c r="P679" i="4"/>
  <c r="K679" i="4"/>
  <c r="A680" i="4"/>
  <c r="G680" i="4"/>
  <c r="J229" i="5"/>
  <c r="L229" i="5"/>
  <c r="Q229" i="5" s="1"/>
  <c r="D674" i="4"/>
  <c r="B674" i="4"/>
  <c r="C674" i="4" s="1"/>
  <c r="E674" i="4" s="1"/>
  <c r="I680" i="5" l="1"/>
  <c r="R680" i="5"/>
  <c r="S680" i="5"/>
  <c r="P680" i="5"/>
  <c r="Q680" i="5"/>
  <c r="K680" i="5"/>
  <c r="L680" i="5"/>
  <c r="J680" i="5"/>
  <c r="H681" i="5"/>
  <c r="S680" i="4"/>
  <c r="R680" i="4"/>
  <c r="P680" i="4"/>
  <c r="Q680" i="4"/>
  <c r="K680" i="4"/>
  <c r="A681" i="4"/>
  <c r="G681" i="4"/>
  <c r="K229" i="5"/>
  <c r="P229" i="5" s="1"/>
  <c r="D675" i="4"/>
  <c r="B675" i="4"/>
  <c r="C675" i="4" s="1"/>
  <c r="E675" i="4" s="1"/>
  <c r="I681" i="5" l="1"/>
  <c r="R681" i="5"/>
  <c r="S681" i="5"/>
  <c r="P681" i="5"/>
  <c r="Q681" i="5"/>
  <c r="H682" i="5"/>
  <c r="L681" i="5"/>
  <c r="K681" i="5"/>
  <c r="J681" i="5"/>
  <c r="S681" i="4"/>
  <c r="R681" i="4"/>
  <c r="Q681" i="4"/>
  <c r="P681" i="4"/>
  <c r="K681" i="4"/>
  <c r="A682" i="4"/>
  <c r="G682" i="4"/>
  <c r="I230" i="5"/>
  <c r="S230" i="5" s="1"/>
  <c r="D676" i="4"/>
  <c r="B676" i="4"/>
  <c r="C676" i="4" s="1"/>
  <c r="E676" i="4" s="1"/>
  <c r="I682" i="5" l="1"/>
  <c r="R682" i="5"/>
  <c r="S682" i="5"/>
  <c r="P682" i="5"/>
  <c r="Q682" i="5"/>
  <c r="H683" i="5"/>
  <c r="K682" i="5"/>
  <c r="L682" i="5"/>
  <c r="J682" i="5"/>
  <c r="R682" i="4"/>
  <c r="S682" i="4"/>
  <c r="Q682" i="4"/>
  <c r="P682" i="4"/>
  <c r="K682" i="4"/>
  <c r="A683" i="4"/>
  <c r="G683" i="4"/>
  <c r="L230" i="5"/>
  <c r="Q230" i="5" s="1"/>
  <c r="J230" i="5"/>
  <c r="D677" i="4"/>
  <c r="B677" i="4"/>
  <c r="C677" i="4" s="1"/>
  <c r="E677" i="4" s="1"/>
  <c r="I683" i="5" l="1"/>
  <c r="R683" i="5"/>
  <c r="S683" i="5"/>
  <c r="P683" i="5"/>
  <c r="Q683" i="5"/>
  <c r="H684" i="5"/>
  <c r="L683" i="5"/>
  <c r="K683" i="5"/>
  <c r="J683" i="5"/>
  <c r="S683" i="4"/>
  <c r="R683" i="4"/>
  <c r="P683" i="4"/>
  <c r="Q683" i="4"/>
  <c r="K683" i="4"/>
  <c r="A684" i="4"/>
  <c r="G684" i="4"/>
  <c r="K230" i="5"/>
  <c r="P230" i="5" s="1"/>
  <c r="D678" i="4"/>
  <c r="B678" i="4"/>
  <c r="C678" i="4" s="1"/>
  <c r="E678" i="4" s="1"/>
  <c r="I684" i="5" l="1"/>
  <c r="R684" i="5"/>
  <c r="P684" i="5"/>
  <c r="Q684" i="5"/>
  <c r="S684" i="5"/>
  <c r="K684" i="5"/>
  <c r="L684" i="5"/>
  <c r="J684" i="5"/>
  <c r="H685" i="5"/>
  <c r="S684" i="4"/>
  <c r="R684" i="4"/>
  <c r="P684" i="4"/>
  <c r="Q684" i="4"/>
  <c r="K684" i="4"/>
  <c r="A685" i="4"/>
  <c r="G685" i="4"/>
  <c r="I231" i="5"/>
  <c r="S231" i="5" s="1"/>
  <c r="D679" i="4"/>
  <c r="B679" i="4"/>
  <c r="C679" i="4" s="1"/>
  <c r="E679" i="4" s="1"/>
  <c r="I685" i="5" l="1"/>
  <c r="R685" i="5"/>
  <c r="P685" i="5"/>
  <c r="S685" i="5"/>
  <c r="Q685" i="5"/>
  <c r="H686" i="5"/>
  <c r="L685" i="5"/>
  <c r="K685" i="5"/>
  <c r="J685" i="5"/>
  <c r="S685" i="4"/>
  <c r="R685" i="4"/>
  <c r="Q685" i="4"/>
  <c r="P685" i="4"/>
  <c r="K685" i="4"/>
  <c r="A686" i="4"/>
  <c r="G686" i="4"/>
  <c r="J231" i="5"/>
  <c r="L231" i="5"/>
  <c r="Q231" i="5" s="1"/>
  <c r="D680" i="4"/>
  <c r="B680" i="4"/>
  <c r="C680" i="4" s="1"/>
  <c r="E680" i="4" s="1"/>
  <c r="I686" i="5" l="1"/>
  <c r="R686" i="5"/>
  <c r="S686" i="5"/>
  <c r="Q686" i="5"/>
  <c r="P686" i="5"/>
  <c r="K686" i="5"/>
  <c r="L686" i="5"/>
  <c r="J686" i="5"/>
  <c r="H687" i="5"/>
  <c r="S686" i="4"/>
  <c r="Q686" i="4"/>
  <c r="R686" i="4"/>
  <c r="P686" i="4"/>
  <c r="K686" i="4"/>
  <c r="A687" i="4"/>
  <c r="G687" i="4"/>
  <c r="K231" i="5"/>
  <c r="P231" i="5" s="1"/>
  <c r="D681" i="4"/>
  <c r="B681" i="4"/>
  <c r="C681" i="4" s="1"/>
  <c r="E681" i="4" s="1"/>
  <c r="I687" i="5" l="1"/>
  <c r="R687" i="5"/>
  <c r="S687" i="5"/>
  <c r="Q687" i="5"/>
  <c r="P687" i="5"/>
  <c r="H688" i="5"/>
  <c r="K687" i="5"/>
  <c r="L687" i="5"/>
  <c r="J687" i="5"/>
  <c r="S687" i="4"/>
  <c r="R687" i="4"/>
  <c r="Q687" i="4"/>
  <c r="P687" i="4"/>
  <c r="K687" i="4"/>
  <c r="A688" i="4"/>
  <c r="G688" i="4"/>
  <c r="I232" i="5"/>
  <c r="S232" i="5" s="1"/>
  <c r="D682" i="4"/>
  <c r="B682" i="4"/>
  <c r="C682" i="4" s="1"/>
  <c r="E682" i="4" s="1"/>
  <c r="I688" i="5" l="1"/>
  <c r="R688" i="5"/>
  <c r="S688" i="5"/>
  <c r="P688" i="5"/>
  <c r="Q688" i="5"/>
  <c r="H689" i="5"/>
  <c r="K688" i="5"/>
  <c r="L688" i="5"/>
  <c r="J688" i="5"/>
  <c r="S688" i="4"/>
  <c r="R688" i="4"/>
  <c r="Q688" i="4"/>
  <c r="P688" i="4"/>
  <c r="K688" i="4"/>
  <c r="A689" i="4"/>
  <c r="G689" i="4"/>
  <c r="L232" i="5"/>
  <c r="Q232" i="5" s="1"/>
  <c r="J232" i="5"/>
  <c r="D683" i="4"/>
  <c r="B683" i="4"/>
  <c r="C683" i="4" s="1"/>
  <c r="E683" i="4" s="1"/>
  <c r="I689" i="5" l="1"/>
  <c r="R689" i="5"/>
  <c r="S689" i="5"/>
  <c r="P689" i="5"/>
  <c r="Q689" i="5"/>
  <c r="H690" i="5"/>
  <c r="L689" i="5"/>
  <c r="K689" i="5"/>
  <c r="J689" i="5"/>
  <c r="S689" i="4"/>
  <c r="R689" i="4"/>
  <c r="Q689" i="4"/>
  <c r="P689" i="4"/>
  <c r="K689" i="4"/>
  <c r="A690" i="4"/>
  <c r="G690" i="4"/>
  <c r="K232" i="5"/>
  <c r="P232" i="5" s="1"/>
  <c r="D684" i="4"/>
  <c r="B684" i="4"/>
  <c r="C684" i="4" s="1"/>
  <c r="E684" i="4" s="1"/>
  <c r="I690" i="5" l="1"/>
  <c r="S690" i="5"/>
  <c r="R690" i="5"/>
  <c r="P690" i="5"/>
  <c r="Q690" i="5"/>
  <c r="K690" i="5"/>
  <c r="L690" i="5"/>
  <c r="J690" i="5"/>
  <c r="H691" i="5"/>
  <c r="S690" i="4"/>
  <c r="R690" i="4"/>
  <c r="Q690" i="4"/>
  <c r="P690" i="4"/>
  <c r="K690" i="4"/>
  <c r="A691" i="4"/>
  <c r="G691" i="4"/>
  <c r="I233" i="5"/>
  <c r="S233" i="5" s="1"/>
  <c r="D685" i="4"/>
  <c r="B685" i="4"/>
  <c r="C685" i="4" s="1"/>
  <c r="E685" i="4" s="1"/>
  <c r="I691" i="5" l="1"/>
  <c r="R691" i="5"/>
  <c r="S691" i="5"/>
  <c r="P691" i="5"/>
  <c r="Q691" i="5"/>
  <c r="H692" i="5"/>
  <c r="L691" i="5"/>
  <c r="K691" i="5"/>
  <c r="J691" i="5"/>
  <c r="S691" i="4"/>
  <c r="R691" i="4"/>
  <c r="Q691" i="4"/>
  <c r="P691" i="4"/>
  <c r="A692" i="4"/>
  <c r="G692" i="4"/>
  <c r="K691" i="4"/>
  <c r="J233" i="5"/>
  <c r="L233" i="5"/>
  <c r="Q233" i="5" s="1"/>
  <c r="D686" i="4"/>
  <c r="B686" i="4"/>
  <c r="C686" i="4" s="1"/>
  <c r="E686" i="4" s="1"/>
  <c r="I692" i="5" l="1"/>
  <c r="R692" i="5"/>
  <c r="S692" i="5"/>
  <c r="P692" i="5"/>
  <c r="Q692" i="5"/>
  <c r="H693" i="5"/>
  <c r="K692" i="5"/>
  <c r="L692" i="5"/>
  <c r="J692" i="5"/>
  <c r="S692" i="4"/>
  <c r="R692" i="4"/>
  <c r="P692" i="4"/>
  <c r="Q692" i="4"/>
  <c r="K692" i="4"/>
  <c r="A693" i="4"/>
  <c r="G693" i="4"/>
  <c r="K233" i="5"/>
  <c r="P233" i="5" s="1"/>
  <c r="D687" i="4"/>
  <c r="B687" i="4"/>
  <c r="C687" i="4" s="1"/>
  <c r="E687" i="4" s="1"/>
  <c r="I693" i="5" l="1"/>
  <c r="P693" i="5"/>
  <c r="R693" i="5"/>
  <c r="S693" i="5"/>
  <c r="Q693" i="5"/>
  <c r="H694" i="5"/>
  <c r="L693" i="5"/>
  <c r="K693" i="5"/>
  <c r="J693" i="5"/>
  <c r="S693" i="4"/>
  <c r="Q693" i="4"/>
  <c r="R693" i="4"/>
  <c r="P693" i="4"/>
  <c r="K693" i="4"/>
  <c r="A694" i="4"/>
  <c r="G694" i="4"/>
  <c r="I234" i="5"/>
  <c r="S234" i="5" s="1"/>
  <c r="D688" i="4"/>
  <c r="B688" i="4"/>
  <c r="C688" i="4" s="1"/>
  <c r="E688" i="4" s="1"/>
  <c r="I694" i="5" l="1"/>
  <c r="R694" i="5"/>
  <c r="S694" i="5"/>
  <c r="P694" i="5"/>
  <c r="Q694" i="5"/>
  <c r="H695" i="5"/>
  <c r="K694" i="5"/>
  <c r="L694" i="5"/>
  <c r="J694" i="5"/>
  <c r="S694" i="4"/>
  <c r="R694" i="4"/>
  <c r="Q694" i="4"/>
  <c r="P694" i="4"/>
  <c r="K694" i="4"/>
  <c r="A695" i="4"/>
  <c r="G695" i="4"/>
  <c r="L234" i="5"/>
  <c r="Q234" i="5" s="1"/>
  <c r="J234" i="5"/>
  <c r="D689" i="4"/>
  <c r="B689" i="4"/>
  <c r="C689" i="4" s="1"/>
  <c r="E689" i="4" s="1"/>
  <c r="I695" i="5" l="1"/>
  <c r="R695" i="5"/>
  <c r="S695" i="5"/>
  <c r="Q695" i="5"/>
  <c r="P695" i="5"/>
  <c r="H696" i="5"/>
  <c r="L695" i="5"/>
  <c r="K695" i="5"/>
  <c r="J695" i="5"/>
  <c r="S695" i="4"/>
  <c r="R695" i="4"/>
  <c r="Q695" i="4"/>
  <c r="P695" i="4"/>
  <c r="K695" i="4"/>
  <c r="A696" i="4"/>
  <c r="G696" i="4"/>
  <c r="K234" i="5"/>
  <c r="P234" i="5" s="1"/>
  <c r="D690" i="4"/>
  <c r="B690" i="4"/>
  <c r="C690" i="4" s="1"/>
  <c r="E690" i="4" s="1"/>
  <c r="I696" i="5" l="1"/>
  <c r="R696" i="5"/>
  <c r="S696" i="5"/>
  <c r="Q696" i="5"/>
  <c r="P696" i="5"/>
  <c r="L696" i="5"/>
  <c r="J696" i="5"/>
  <c r="H697" i="5"/>
  <c r="K696" i="5"/>
  <c r="S696" i="4"/>
  <c r="R696" i="4"/>
  <c r="Q696" i="4"/>
  <c r="P696" i="4"/>
  <c r="A697" i="4"/>
  <c r="G697" i="4"/>
  <c r="K696" i="4"/>
  <c r="I235" i="5"/>
  <c r="S235" i="5" s="1"/>
  <c r="D691" i="4"/>
  <c r="B691" i="4"/>
  <c r="C691" i="4" s="1"/>
  <c r="E691" i="4" s="1"/>
  <c r="I697" i="5" l="1"/>
  <c r="R697" i="5"/>
  <c r="S697" i="5"/>
  <c r="Q697" i="5"/>
  <c r="P697" i="5"/>
  <c r="H698" i="5"/>
  <c r="L697" i="5"/>
  <c r="K697" i="5"/>
  <c r="J697" i="5"/>
  <c r="S697" i="4"/>
  <c r="R697" i="4"/>
  <c r="Q697" i="4"/>
  <c r="P697" i="4"/>
  <c r="K697" i="4"/>
  <c r="A698" i="4"/>
  <c r="G698" i="4"/>
  <c r="J235" i="5"/>
  <c r="L235" i="5"/>
  <c r="Q235" i="5" s="1"/>
  <c r="D692" i="4"/>
  <c r="B692" i="4"/>
  <c r="C692" i="4" s="1"/>
  <c r="E692" i="4" s="1"/>
  <c r="I698" i="5" l="1"/>
  <c r="S698" i="5"/>
  <c r="R698" i="5"/>
  <c r="Q698" i="5"/>
  <c r="P698" i="5"/>
  <c r="H699" i="5"/>
  <c r="K698" i="5"/>
  <c r="L698" i="5"/>
  <c r="J698" i="5"/>
  <c r="S698" i="4"/>
  <c r="Q698" i="4"/>
  <c r="R698" i="4"/>
  <c r="P698" i="4"/>
  <c r="K698" i="4"/>
  <c r="A699" i="4"/>
  <c r="G699" i="4"/>
  <c r="K235" i="5"/>
  <c r="P235" i="5" s="1"/>
  <c r="D693" i="4"/>
  <c r="B693" i="4"/>
  <c r="C693" i="4" s="1"/>
  <c r="E693" i="4" s="1"/>
  <c r="I699" i="5" l="1"/>
  <c r="R699" i="5"/>
  <c r="S699" i="5"/>
  <c r="P699" i="5"/>
  <c r="Q699" i="5"/>
  <c r="L699" i="5"/>
  <c r="K699" i="5"/>
  <c r="J699" i="5"/>
  <c r="H700" i="5"/>
  <c r="S699" i="4"/>
  <c r="R699" i="4"/>
  <c r="Q699" i="4"/>
  <c r="P699" i="4"/>
  <c r="K699" i="4"/>
  <c r="A700" i="4"/>
  <c r="G700" i="4"/>
  <c r="I236" i="5"/>
  <c r="S236" i="5" s="1"/>
  <c r="D694" i="4"/>
  <c r="B694" i="4"/>
  <c r="C694" i="4" s="1"/>
  <c r="E694" i="4" s="1"/>
  <c r="I700" i="5" l="1"/>
  <c r="R700" i="5"/>
  <c r="S700" i="5"/>
  <c r="P700" i="5"/>
  <c r="Q700" i="5"/>
  <c r="H701" i="5"/>
  <c r="K700" i="5"/>
  <c r="L700" i="5"/>
  <c r="J700" i="5"/>
  <c r="S700" i="4"/>
  <c r="R700" i="4"/>
  <c r="Q700" i="4"/>
  <c r="P700" i="4"/>
  <c r="K700" i="4"/>
  <c r="A701" i="4"/>
  <c r="G701" i="4"/>
  <c r="L236" i="5"/>
  <c r="Q236" i="5" s="1"/>
  <c r="J236" i="5"/>
  <c r="D695" i="4"/>
  <c r="B695" i="4"/>
  <c r="C695" i="4" s="1"/>
  <c r="E695" i="4" s="1"/>
  <c r="I701" i="5" l="1"/>
  <c r="R701" i="5"/>
  <c r="S701" i="5"/>
  <c r="P701" i="5"/>
  <c r="Q701" i="5"/>
  <c r="H702" i="5"/>
  <c r="L701" i="5"/>
  <c r="K701" i="5"/>
  <c r="J701" i="5"/>
  <c r="S701" i="4"/>
  <c r="R701" i="4"/>
  <c r="P701" i="4"/>
  <c r="Q701" i="4"/>
  <c r="A702" i="4"/>
  <c r="G702" i="4"/>
  <c r="K701" i="4"/>
  <c r="K236" i="5"/>
  <c r="P236" i="5" s="1"/>
  <c r="D696" i="4"/>
  <c r="B696" i="4"/>
  <c r="C696" i="4" s="1"/>
  <c r="E696" i="4" s="1"/>
  <c r="I702" i="5" l="1"/>
  <c r="R702" i="5"/>
  <c r="P702" i="5"/>
  <c r="S702" i="5"/>
  <c r="Q702" i="5"/>
  <c r="K702" i="5"/>
  <c r="H703" i="5"/>
  <c r="L702" i="5"/>
  <c r="J702" i="5"/>
  <c r="S702" i="4"/>
  <c r="R702" i="4"/>
  <c r="Q702" i="4"/>
  <c r="P702" i="4"/>
  <c r="K702" i="4"/>
  <c r="A703" i="4"/>
  <c r="G703" i="4"/>
  <c r="I237" i="5"/>
  <c r="S237" i="5" s="1"/>
  <c r="D697" i="4"/>
  <c r="B697" i="4"/>
  <c r="C697" i="4" s="1"/>
  <c r="E697" i="4" s="1"/>
  <c r="I703" i="5" l="1"/>
  <c r="R703" i="5"/>
  <c r="S703" i="5"/>
  <c r="P703" i="5"/>
  <c r="Q703" i="5"/>
  <c r="H704" i="5"/>
  <c r="L703" i="5"/>
  <c r="K703" i="5"/>
  <c r="J703" i="5"/>
  <c r="S703" i="4"/>
  <c r="R703" i="4"/>
  <c r="Q703" i="4"/>
  <c r="P703" i="4"/>
  <c r="K703" i="4"/>
  <c r="A704" i="4"/>
  <c r="G704" i="4"/>
  <c r="L237" i="5"/>
  <c r="Q237" i="5" s="1"/>
  <c r="J237" i="5"/>
  <c r="D698" i="4"/>
  <c r="B698" i="4"/>
  <c r="C698" i="4" s="1"/>
  <c r="E698" i="4" s="1"/>
  <c r="I704" i="5" l="1"/>
  <c r="R704" i="5"/>
  <c r="S704" i="5"/>
  <c r="Q704" i="5"/>
  <c r="P704" i="5"/>
  <c r="K704" i="5"/>
  <c r="L704" i="5"/>
  <c r="J704" i="5"/>
  <c r="H705" i="5"/>
  <c r="S704" i="4"/>
  <c r="R704" i="4"/>
  <c r="Q704" i="4"/>
  <c r="P704" i="4"/>
  <c r="A705" i="4"/>
  <c r="G705" i="4"/>
  <c r="K704" i="4"/>
  <c r="K237" i="5"/>
  <c r="P237" i="5" s="1"/>
  <c r="D699" i="4"/>
  <c r="B699" i="4"/>
  <c r="C699" i="4" s="1"/>
  <c r="E699" i="4" s="1"/>
  <c r="I705" i="5" l="1"/>
  <c r="R705" i="5"/>
  <c r="S705" i="5"/>
  <c r="Q705" i="5"/>
  <c r="P705" i="5"/>
  <c r="H706" i="5"/>
  <c r="L705" i="5"/>
  <c r="K705" i="5"/>
  <c r="J705" i="5"/>
  <c r="S705" i="4"/>
  <c r="R705" i="4"/>
  <c r="Q705" i="4"/>
  <c r="P705" i="4"/>
  <c r="A706" i="4"/>
  <c r="G706" i="4"/>
  <c r="K705" i="4"/>
  <c r="I238" i="5"/>
  <c r="S238" i="5" s="1"/>
  <c r="D700" i="4"/>
  <c r="B700" i="4"/>
  <c r="C700" i="4" s="1"/>
  <c r="E700" i="4" s="1"/>
  <c r="I706" i="5" l="1"/>
  <c r="R706" i="5"/>
  <c r="S706" i="5"/>
  <c r="P706" i="5"/>
  <c r="Q706" i="5"/>
  <c r="H707" i="5"/>
  <c r="K706" i="5"/>
  <c r="L706" i="5"/>
  <c r="J706" i="5"/>
  <c r="S706" i="4"/>
  <c r="Q706" i="4"/>
  <c r="R706" i="4"/>
  <c r="P706" i="4"/>
  <c r="K706" i="4"/>
  <c r="A707" i="4"/>
  <c r="G707" i="4"/>
  <c r="J238" i="5"/>
  <c r="L238" i="5"/>
  <c r="Q238" i="5" s="1"/>
  <c r="D701" i="4"/>
  <c r="B701" i="4"/>
  <c r="C701" i="4" s="1"/>
  <c r="E701" i="4" s="1"/>
  <c r="I707" i="5" l="1"/>
  <c r="R707" i="5"/>
  <c r="S707" i="5"/>
  <c r="P707" i="5"/>
  <c r="Q707" i="5"/>
  <c r="L707" i="5"/>
  <c r="K707" i="5"/>
  <c r="J707" i="5"/>
  <c r="H708" i="5"/>
  <c r="R707" i="4"/>
  <c r="S707" i="4"/>
  <c r="Q707" i="4"/>
  <c r="P707" i="4"/>
  <c r="K707" i="4"/>
  <c r="A708" i="4"/>
  <c r="G708" i="4"/>
  <c r="K238" i="5"/>
  <c r="P238" i="5" s="1"/>
  <c r="D702" i="4"/>
  <c r="B702" i="4"/>
  <c r="C702" i="4" s="1"/>
  <c r="E702" i="4" s="1"/>
  <c r="I708" i="5" l="1"/>
  <c r="S708" i="5"/>
  <c r="P708" i="5"/>
  <c r="R708" i="5"/>
  <c r="Q708" i="5"/>
  <c r="H709" i="5"/>
  <c r="K708" i="5"/>
  <c r="L708" i="5"/>
  <c r="J708" i="5"/>
  <c r="S708" i="4"/>
  <c r="Q708" i="4"/>
  <c r="R708" i="4"/>
  <c r="P708" i="4"/>
  <c r="A709" i="4"/>
  <c r="G709" i="4"/>
  <c r="K708" i="4"/>
  <c r="I239" i="5"/>
  <c r="S239" i="5" s="1"/>
  <c r="D703" i="4"/>
  <c r="B703" i="4"/>
  <c r="C703" i="4" s="1"/>
  <c r="E703" i="4" s="1"/>
  <c r="I709" i="5" l="1"/>
  <c r="S709" i="5"/>
  <c r="R709" i="5"/>
  <c r="P709" i="5"/>
  <c r="Q709" i="5"/>
  <c r="H710" i="5"/>
  <c r="L709" i="5"/>
  <c r="K709" i="5"/>
  <c r="J709" i="5"/>
  <c r="S709" i="4"/>
  <c r="Q709" i="4"/>
  <c r="R709" i="4"/>
  <c r="P709" i="4"/>
  <c r="K709" i="4"/>
  <c r="A710" i="4"/>
  <c r="G710" i="4"/>
  <c r="L239" i="5"/>
  <c r="Q239" i="5" s="1"/>
  <c r="J239" i="5"/>
  <c r="D704" i="4"/>
  <c r="B704" i="4"/>
  <c r="C704" i="4" s="1"/>
  <c r="E704" i="4" s="1"/>
  <c r="I710" i="5" l="1"/>
  <c r="R710" i="5"/>
  <c r="S710" i="5"/>
  <c r="P710" i="5"/>
  <c r="Q710" i="5"/>
  <c r="K710" i="5"/>
  <c r="L710" i="5"/>
  <c r="J710" i="5"/>
  <c r="H711" i="5"/>
  <c r="S710" i="4"/>
  <c r="R710" i="4"/>
  <c r="Q710" i="4"/>
  <c r="P710" i="4"/>
  <c r="K710" i="4"/>
  <c r="A711" i="4"/>
  <c r="G711" i="4"/>
  <c r="K239" i="5"/>
  <c r="P239" i="5" s="1"/>
  <c r="D705" i="4"/>
  <c r="B705" i="4"/>
  <c r="C705" i="4" s="1"/>
  <c r="E705" i="4" s="1"/>
  <c r="I711" i="5" l="1"/>
  <c r="R711" i="5"/>
  <c r="P711" i="5"/>
  <c r="S711" i="5"/>
  <c r="Q711" i="5"/>
  <c r="H712" i="5"/>
  <c r="L711" i="5"/>
  <c r="K711" i="5"/>
  <c r="J711" i="5"/>
  <c r="S711" i="4"/>
  <c r="R711" i="4"/>
  <c r="Q711" i="4"/>
  <c r="P711" i="4"/>
  <c r="K711" i="4"/>
  <c r="A712" i="4"/>
  <c r="G712" i="4"/>
  <c r="I240" i="5"/>
  <c r="S240" i="5" s="1"/>
  <c r="D706" i="4"/>
  <c r="B706" i="4"/>
  <c r="C706" i="4" s="1"/>
  <c r="E706" i="4" s="1"/>
  <c r="I712" i="5" l="1"/>
  <c r="R712" i="5"/>
  <c r="S712" i="5"/>
  <c r="P712" i="5"/>
  <c r="Q712" i="5"/>
  <c r="K712" i="5"/>
  <c r="L712" i="5"/>
  <c r="J712" i="5"/>
  <c r="H713" i="5"/>
  <c r="S712" i="4"/>
  <c r="R712" i="4"/>
  <c r="Q712" i="4"/>
  <c r="P712" i="4"/>
  <c r="K712" i="4"/>
  <c r="A713" i="4"/>
  <c r="G713" i="4"/>
  <c r="J240" i="5"/>
  <c r="L240" i="5"/>
  <c r="Q240" i="5" s="1"/>
  <c r="D707" i="4"/>
  <c r="B707" i="4"/>
  <c r="C707" i="4" s="1"/>
  <c r="E707" i="4" s="1"/>
  <c r="I713" i="5" l="1"/>
  <c r="R713" i="5"/>
  <c r="S713" i="5"/>
  <c r="P713" i="5"/>
  <c r="Q713" i="5"/>
  <c r="H714" i="5"/>
  <c r="L713" i="5"/>
  <c r="K713" i="5"/>
  <c r="J713" i="5"/>
  <c r="S713" i="4"/>
  <c r="R713" i="4"/>
  <c r="Q713" i="4"/>
  <c r="P713" i="4"/>
  <c r="K713" i="4"/>
  <c r="A714" i="4"/>
  <c r="G714" i="4"/>
  <c r="K240" i="5"/>
  <c r="P240" i="5" s="1"/>
  <c r="D708" i="4"/>
  <c r="B708" i="4"/>
  <c r="C708" i="4" s="1"/>
  <c r="E708" i="4" s="1"/>
  <c r="I714" i="5" l="1"/>
  <c r="R714" i="5"/>
  <c r="S714" i="5"/>
  <c r="Q714" i="5"/>
  <c r="P714" i="5"/>
  <c r="K714" i="5"/>
  <c r="L714" i="5"/>
  <c r="J714" i="5"/>
  <c r="H715" i="5"/>
  <c r="S714" i="4"/>
  <c r="R714" i="4"/>
  <c r="Q714" i="4"/>
  <c r="P714" i="4"/>
  <c r="K714" i="4"/>
  <c r="A715" i="4"/>
  <c r="G715" i="4"/>
  <c r="I241" i="5"/>
  <c r="S241" i="5" s="1"/>
  <c r="D709" i="4"/>
  <c r="B709" i="4"/>
  <c r="C709" i="4" s="1"/>
  <c r="E709" i="4" s="1"/>
  <c r="I715" i="5" l="1"/>
  <c r="R715" i="5"/>
  <c r="S715" i="5"/>
  <c r="Q715" i="5"/>
  <c r="P715" i="5"/>
  <c r="H716" i="5"/>
  <c r="K715" i="5"/>
  <c r="L715" i="5"/>
  <c r="J715" i="5"/>
  <c r="S715" i="4"/>
  <c r="R715" i="4"/>
  <c r="P715" i="4"/>
  <c r="Q715" i="4"/>
  <c r="A716" i="4"/>
  <c r="G716" i="4"/>
  <c r="K715" i="4"/>
  <c r="J241" i="5"/>
  <c r="L241" i="5"/>
  <c r="Q241" i="5" s="1"/>
  <c r="D710" i="4"/>
  <c r="B710" i="4"/>
  <c r="C710" i="4" s="1"/>
  <c r="E710" i="4" s="1"/>
  <c r="I716" i="5" l="1"/>
  <c r="R716" i="5"/>
  <c r="S716" i="5"/>
  <c r="P716" i="5"/>
  <c r="Q716" i="5"/>
  <c r="H717" i="5"/>
  <c r="L716" i="5"/>
  <c r="K716" i="5"/>
  <c r="J716" i="5"/>
  <c r="S716" i="4"/>
  <c r="R716" i="4"/>
  <c r="Q716" i="4"/>
  <c r="P716" i="4"/>
  <c r="K716" i="4"/>
  <c r="A717" i="4"/>
  <c r="G717" i="4"/>
  <c r="K241" i="5"/>
  <c r="P241" i="5" s="1"/>
  <c r="D711" i="4"/>
  <c r="B711" i="4"/>
  <c r="C711" i="4" s="1"/>
  <c r="E711" i="4" s="1"/>
  <c r="I717" i="5" l="1"/>
  <c r="R717" i="5"/>
  <c r="S717" i="5"/>
  <c r="P717" i="5"/>
  <c r="Q717" i="5"/>
  <c r="L717" i="5"/>
  <c r="K717" i="5"/>
  <c r="J717" i="5"/>
  <c r="H718" i="5"/>
  <c r="S717" i="4"/>
  <c r="Q717" i="4"/>
  <c r="R717" i="4"/>
  <c r="P717" i="4"/>
  <c r="K717" i="4"/>
  <c r="A718" i="4"/>
  <c r="G718" i="4"/>
  <c r="I242" i="5"/>
  <c r="S242" i="5" s="1"/>
  <c r="D712" i="4"/>
  <c r="B712" i="4"/>
  <c r="C712" i="4" s="1"/>
  <c r="E712" i="4" s="1"/>
  <c r="I718" i="5" l="1"/>
  <c r="R718" i="5"/>
  <c r="S718" i="5"/>
  <c r="P718" i="5"/>
  <c r="Q718" i="5"/>
  <c r="H719" i="5"/>
  <c r="L718" i="5"/>
  <c r="J718" i="5"/>
  <c r="K718" i="5"/>
  <c r="S718" i="4"/>
  <c r="Q718" i="4"/>
  <c r="R718" i="4"/>
  <c r="P718" i="4"/>
  <c r="K718" i="4"/>
  <c r="A719" i="4"/>
  <c r="G719" i="4"/>
  <c r="J242" i="5"/>
  <c r="L242" i="5"/>
  <c r="Q242" i="5" s="1"/>
  <c r="D713" i="4"/>
  <c r="B713" i="4"/>
  <c r="C713" i="4" s="1"/>
  <c r="E713" i="4" s="1"/>
  <c r="I719" i="5" l="1"/>
  <c r="R719" i="5"/>
  <c r="S719" i="5"/>
  <c r="P719" i="5"/>
  <c r="Q719" i="5"/>
  <c r="H720" i="5"/>
  <c r="J719" i="5"/>
  <c r="K719" i="5"/>
  <c r="L719" i="5"/>
  <c r="S719" i="4"/>
  <c r="R719" i="4"/>
  <c r="Q719" i="4"/>
  <c r="P719" i="4"/>
  <c r="K719" i="4"/>
  <c r="A720" i="4"/>
  <c r="G720" i="4"/>
  <c r="K242" i="5"/>
  <c r="P242" i="5" s="1"/>
  <c r="D714" i="4"/>
  <c r="B714" i="4"/>
  <c r="C714" i="4" s="1"/>
  <c r="E714" i="4" s="1"/>
  <c r="I720" i="5" l="1"/>
  <c r="R720" i="5"/>
  <c r="S720" i="5"/>
  <c r="P720" i="5"/>
  <c r="Q720" i="5"/>
  <c r="L720" i="5"/>
  <c r="J720" i="5"/>
  <c r="K720" i="5"/>
  <c r="H721" i="5"/>
  <c r="S720" i="4"/>
  <c r="R720" i="4"/>
  <c r="Q720" i="4"/>
  <c r="P720" i="4"/>
  <c r="K720" i="4"/>
  <c r="A721" i="4"/>
  <c r="G721" i="4"/>
  <c r="I243" i="5"/>
  <c r="S243" i="5" s="1"/>
  <c r="D715" i="4"/>
  <c r="B715" i="4"/>
  <c r="C715" i="4" s="1"/>
  <c r="E715" i="4" s="1"/>
  <c r="I721" i="5" l="1"/>
  <c r="R721" i="5"/>
  <c r="P721" i="5"/>
  <c r="Q721" i="5"/>
  <c r="S721" i="5"/>
  <c r="H722" i="5"/>
  <c r="J721" i="5"/>
  <c r="K721" i="5"/>
  <c r="L721" i="5"/>
  <c r="S721" i="4"/>
  <c r="R721" i="4"/>
  <c r="Q721" i="4"/>
  <c r="P721" i="4"/>
  <c r="K721" i="4"/>
  <c r="A722" i="4"/>
  <c r="G722" i="4"/>
  <c r="J243" i="5"/>
  <c r="L243" i="5"/>
  <c r="Q243" i="5" s="1"/>
  <c r="D716" i="4"/>
  <c r="B716" i="4"/>
  <c r="C716" i="4" s="1"/>
  <c r="E716" i="4" s="1"/>
  <c r="I722" i="5" l="1"/>
  <c r="R722" i="5"/>
  <c r="P722" i="5"/>
  <c r="S722" i="5"/>
  <c r="Q722" i="5"/>
  <c r="H723" i="5"/>
  <c r="L722" i="5"/>
  <c r="J722" i="5"/>
  <c r="K722" i="5"/>
  <c r="S722" i="4"/>
  <c r="Q722" i="4"/>
  <c r="R722" i="4"/>
  <c r="P722" i="4"/>
  <c r="A723" i="4"/>
  <c r="G723" i="4"/>
  <c r="K722" i="4"/>
  <c r="K243" i="5"/>
  <c r="P243" i="5" s="1"/>
  <c r="D717" i="4"/>
  <c r="B717" i="4"/>
  <c r="C717" i="4" s="1"/>
  <c r="E717" i="4" s="1"/>
  <c r="I723" i="5" l="1"/>
  <c r="R723" i="5"/>
  <c r="S723" i="5"/>
  <c r="P723" i="5"/>
  <c r="Q723" i="5"/>
  <c r="H724" i="5"/>
  <c r="K723" i="5"/>
  <c r="L723" i="5"/>
  <c r="J723" i="5"/>
  <c r="S723" i="4"/>
  <c r="R723" i="4"/>
  <c r="P723" i="4"/>
  <c r="Q723" i="4"/>
  <c r="K723" i="4"/>
  <c r="A724" i="4"/>
  <c r="G724" i="4"/>
  <c r="I244" i="5"/>
  <c r="S244" i="5" s="1"/>
  <c r="D718" i="4"/>
  <c r="B718" i="4"/>
  <c r="C718" i="4" s="1"/>
  <c r="E718" i="4" s="1"/>
  <c r="I724" i="5" l="1"/>
  <c r="R724" i="5"/>
  <c r="P724" i="5"/>
  <c r="S724" i="5"/>
  <c r="Q724" i="5"/>
  <c r="L724" i="5"/>
  <c r="H725" i="5"/>
  <c r="K724" i="5"/>
  <c r="J724" i="5"/>
  <c r="S724" i="4"/>
  <c r="R724" i="4"/>
  <c r="Q724" i="4"/>
  <c r="P724" i="4"/>
  <c r="K724" i="4"/>
  <c r="A725" i="4"/>
  <c r="G725" i="4"/>
  <c r="L244" i="5"/>
  <c r="Q244" i="5" s="1"/>
  <c r="J244" i="5"/>
  <c r="D719" i="4"/>
  <c r="B719" i="4"/>
  <c r="C719" i="4" s="1"/>
  <c r="E719" i="4" s="1"/>
  <c r="I725" i="5" l="1"/>
  <c r="S725" i="5"/>
  <c r="P725" i="5"/>
  <c r="R725" i="5"/>
  <c r="Q725" i="5"/>
  <c r="H726" i="5"/>
  <c r="J725" i="5"/>
  <c r="L725" i="5"/>
  <c r="K725" i="5"/>
  <c r="S725" i="4"/>
  <c r="R725" i="4"/>
  <c r="P725" i="4"/>
  <c r="Q725" i="4"/>
  <c r="K725" i="4"/>
  <c r="A726" i="4"/>
  <c r="G726" i="4"/>
  <c r="K244" i="5"/>
  <c r="P244" i="5" s="1"/>
  <c r="D720" i="4"/>
  <c r="B720" i="4"/>
  <c r="C720" i="4" s="1"/>
  <c r="E720" i="4" s="1"/>
  <c r="I726" i="5" l="1"/>
  <c r="R726" i="5"/>
  <c r="S726" i="5"/>
  <c r="P726" i="5"/>
  <c r="Q726" i="5"/>
  <c r="H727" i="5"/>
  <c r="L726" i="5"/>
  <c r="K726" i="5"/>
  <c r="J726" i="5"/>
  <c r="S726" i="4"/>
  <c r="R726" i="4"/>
  <c r="Q726" i="4"/>
  <c r="P726" i="4"/>
  <c r="K726" i="4"/>
  <c r="A727" i="4"/>
  <c r="G727" i="4"/>
  <c r="I245" i="5"/>
  <c r="S245" i="5" s="1"/>
  <c r="D721" i="4"/>
  <c r="B721" i="4"/>
  <c r="C721" i="4" s="1"/>
  <c r="E721" i="4" s="1"/>
  <c r="I727" i="5" l="1"/>
  <c r="R727" i="5"/>
  <c r="S727" i="5"/>
  <c r="P727" i="5"/>
  <c r="Q727" i="5"/>
  <c r="H728" i="5"/>
  <c r="J727" i="5"/>
  <c r="K727" i="5"/>
  <c r="L727" i="5"/>
  <c r="S727" i="4"/>
  <c r="R727" i="4"/>
  <c r="Q727" i="4"/>
  <c r="P727" i="4"/>
  <c r="K727" i="4"/>
  <c r="A728" i="4"/>
  <c r="G728" i="4"/>
  <c r="L245" i="5"/>
  <c r="Q245" i="5" s="1"/>
  <c r="J245" i="5"/>
  <c r="D722" i="4"/>
  <c r="B722" i="4"/>
  <c r="C722" i="4" s="1"/>
  <c r="E722" i="4" s="1"/>
  <c r="I728" i="5" l="1"/>
  <c r="R728" i="5"/>
  <c r="S728" i="5"/>
  <c r="P728" i="5"/>
  <c r="Q728" i="5"/>
  <c r="J728" i="5"/>
  <c r="K728" i="5"/>
  <c r="H729" i="5"/>
  <c r="L728" i="5"/>
  <c r="S728" i="4"/>
  <c r="Q728" i="4"/>
  <c r="R728" i="4"/>
  <c r="P728" i="4"/>
  <c r="K728" i="4"/>
  <c r="A729" i="4"/>
  <c r="G729" i="4"/>
  <c r="K245" i="5"/>
  <c r="P245" i="5" s="1"/>
  <c r="D723" i="4"/>
  <c r="B723" i="4"/>
  <c r="C723" i="4" s="1"/>
  <c r="E723" i="4" s="1"/>
  <c r="I729" i="5" l="1"/>
  <c r="R729" i="5"/>
  <c r="S729" i="5"/>
  <c r="P729" i="5"/>
  <c r="Q729" i="5"/>
  <c r="H730" i="5"/>
  <c r="J729" i="5"/>
  <c r="K729" i="5"/>
  <c r="L729" i="5"/>
  <c r="S729" i="4"/>
  <c r="R729" i="4"/>
  <c r="Q729" i="4"/>
  <c r="P729" i="4"/>
  <c r="K729" i="4"/>
  <c r="A730" i="4"/>
  <c r="G730" i="4"/>
  <c r="I246" i="5"/>
  <c r="S246" i="5" s="1"/>
  <c r="D724" i="4"/>
  <c r="B724" i="4"/>
  <c r="C724" i="4" s="1"/>
  <c r="E724" i="4" s="1"/>
  <c r="I730" i="5" l="1"/>
  <c r="R730" i="5"/>
  <c r="S730" i="5"/>
  <c r="P730" i="5"/>
  <c r="Q730" i="5"/>
  <c r="H731" i="5"/>
  <c r="L730" i="5"/>
  <c r="J730" i="5"/>
  <c r="K730" i="5"/>
  <c r="S730" i="4"/>
  <c r="Q730" i="4"/>
  <c r="R730" i="4"/>
  <c r="P730" i="4"/>
  <c r="K730" i="4"/>
  <c r="A731" i="4"/>
  <c r="G731" i="4"/>
  <c r="L246" i="5"/>
  <c r="Q246" i="5" s="1"/>
  <c r="J246" i="5"/>
  <c r="D725" i="4"/>
  <c r="B725" i="4"/>
  <c r="C725" i="4" s="1"/>
  <c r="E725" i="4" s="1"/>
  <c r="I731" i="5" l="1"/>
  <c r="R731" i="5"/>
  <c r="P731" i="5"/>
  <c r="Q731" i="5"/>
  <c r="S731" i="5"/>
  <c r="H732" i="5"/>
  <c r="K731" i="5"/>
  <c r="L731" i="5"/>
  <c r="J731" i="5"/>
  <c r="S731" i="4"/>
  <c r="Q731" i="4"/>
  <c r="P731" i="4"/>
  <c r="R731" i="4"/>
  <c r="K731" i="4"/>
  <c r="A732" i="4"/>
  <c r="G732" i="4"/>
  <c r="K246" i="5"/>
  <c r="P246" i="5" s="1"/>
  <c r="D726" i="4"/>
  <c r="B726" i="4"/>
  <c r="C726" i="4" s="1"/>
  <c r="E726" i="4" s="1"/>
  <c r="I732" i="5" l="1"/>
  <c r="R732" i="5"/>
  <c r="P732" i="5"/>
  <c r="S732" i="5"/>
  <c r="Q732" i="5"/>
  <c r="H733" i="5"/>
  <c r="L732" i="5"/>
  <c r="K732" i="5"/>
  <c r="J732" i="5"/>
  <c r="S732" i="4"/>
  <c r="R732" i="4"/>
  <c r="Q732" i="4"/>
  <c r="P732" i="4"/>
  <c r="K732" i="4"/>
  <c r="A733" i="4"/>
  <c r="G733" i="4"/>
  <c r="I247" i="5"/>
  <c r="S247" i="5" s="1"/>
  <c r="D727" i="4"/>
  <c r="B727" i="4"/>
  <c r="C727" i="4" s="1"/>
  <c r="E727" i="4" s="1"/>
  <c r="I733" i="5" l="1"/>
  <c r="R733" i="5"/>
  <c r="P733" i="5"/>
  <c r="S733" i="5"/>
  <c r="Q733" i="5"/>
  <c r="H734" i="5"/>
  <c r="L733" i="5"/>
  <c r="J733" i="5"/>
  <c r="K733" i="5"/>
  <c r="S733" i="4"/>
  <c r="R733" i="4"/>
  <c r="Q733" i="4"/>
  <c r="P733" i="4"/>
  <c r="K733" i="4"/>
  <c r="A734" i="4"/>
  <c r="G734" i="4"/>
  <c r="J247" i="5"/>
  <c r="L247" i="5"/>
  <c r="Q247" i="5" s="1"/>
  <c r="D728" i="4"/>
  <c r="B728" i="4"/>
  <c r="C728" i="4" s="1"/>
  <c r="E728" i="4" s="1"/>
  <c r="I734" i="5" l="1"/>
  <c r="R734" i="5"/>
  <c r="S734" i="5"/>
  <c r="P734" i="5"/>
  <c r="Q734" i="5"/>
  <c r="L734" i="5"/>
  <c r="J734" i="5"/>
  <c r="K734" i="5"/>
  <c r="H735" i="5"/>
  <c r="S734" i="4"/>
  <c r="R734" i="4"/>
  <c r="P734" i="4"/>
  <c r="Q734" i="4"/>
  <c r="K734" i="4"/>
  <c r="A735" i="4"/>
  <c r="G735" i="4"/>
  <c r="K247" i="5"/>
  <c r="P247" i="5" s="1"/>
  <c r="D729" i="4"/>
  <c r="B729" i="4"/>
  <c r="C729" i="4" s="1"/>
  <c r="E729" i="4" s="1"/>
  <c r="I735" i="5" l="1"/>
  <c r="R735" i="5"/>
  <c r="S735" i="5"/>
  <c r="P735" i="5"/>
  <c r="Q735" i="5"/>
  <c r="L735" i="5"/>
  <c r="J735" i="5"/>
  <c r="K735" i="5"/>
  <c r="H736" i="5"/>
  <c r="S735" i="4"/>
  <c r="Q735" i="4"/>
  <c r="R735" i="4"/>
  <c r="P735" i="4"/>
  <c r="K735" i="4"/>
  <c r="A736" i="4"/>
  <c r="G736" i="4"/>
  <c r="I248" i="5"/>
  <c r="S248" i="5" s="1"/>
  <c r="D730" i="4"/>
  <c r="B730" i="4"/>
  <c r="C730" i="4" s="1"/>
  <c r="E730" i="4" s="1"/>
  <c r="I736" i="5" l="1"/>
  <c r="R736" i="5"/>
  <c r="S736" i="5"/>
  <c r="Q736" i="5"/>
  <c r="P736" i="5"/>
  <c r="H737" i="5"/>
  <c r="L736" i="5"/>
  <c r="J736" i="5"/>
  <c r="K736" i="5"/>
  <c r="S736" i="4"/>
  <c r="R736" i="4"/>
  <c r="Q736" i="4"/>
  <c r="P736" i="4"/>
  <c r="K736" i="4"/>
  <c r="A737" i="4"/>
  <c r="G737" i="4"/>
  <c r="L248" i="5"/>
  <c r="Q248" i="5" s="1"/>
  <c r="J248" i="5"/>
  <c r="D731" i="4"/>
  <c r="B731" i="4"/>
  <c r="C731" i="4" s="1"/>
  <c r="E731" i="4" s="1"/>
  <c r="I737" i="5" l="1"/>
  <c r="R737" i="5"/>
  <c r="S737" i="5"/>
  <c r="P737" i="5"/>
  <c r="Q737" i="5"/>
  <c r="J737" i="5"/>
  <c r="K737" i="5"/>
  <c r="L737" i="5"/>
  <c r="H738" i="5"/>
  <c r="S737" i="4"/>
  <c r="R737" i="4"/>
  <c r="Q737" i="4"/>
  <c r="P737" i="4"/>
  <c r="K737" i="4"/>
  <c r="A738" i="4"/>
  <c r="G738" i="4"/>
  <c r="K248" i="5"/>
  <c r="P248" i="5" s="1"/>
  <c r="D732" i="4"/>
  <c r="B732" i="4"/>
  <c r="C732" i="4" s="1"/>
  <c r="E732" i="4" s="1"/>
  <c r="I738" i="5" l="1"/>
  <c r="S738" i="5"/>
  <c r="R738" i="5"/>
  <c r="P738" i="5"/>
  <c r="Q738" i="5"/>
  <c r="H739" i="5"/>
  <c r="L738" i="5"/>
  <c r="J738" i="5"/>
  <c r="K738" i="5"/>
  <c r="S738" i="4"/>
  <c r="Q738" i="4"/>
  <c r="R738" i="4"/>
  <c r="P738" i="4"/>
  <c r="K738" i="4"/>
  <c r="A739" i="4"/>
  <c r="G739" i="4"/>
  <c r="I249" i="5"/>
  <c r="S249" i="5" s="1"/>
  <c r="D733" i="4"/>
  <c r="B733" i="4"/>
  <c r="C733" i="4" s="1"/>
  <c r="E733" i="4" s="1"/>
  <c r="I739" i="5" l="1"/>
  <c r="R739" i="5"/>
  <c r="P739" i="5"/>
  <c r="S739" i="5"/>
  <c r="Q739" i="5"/>
  <c r="H740" i="5"/>
  <c r="K739" i="5"/>
  <c r="L739" i="5"/>
  <c r="J739" i="5"/>
  <c r="S739" i="4"/>
  <c r="R739" i="4"/>
  <c r="Q739" i="4"/>
  <c r="P739" i="4"/>
  <c r="K739" i="4"/>
  <c r="A740" i="4"/>
  <c r="G740" i="4"/>
  <c r="J249" i="5"/>
  <c r="L249" i="5"/>
  <c r="Q249" i="5" s="1"/>
  <c r="D734" i="4"/>
  <c r="B734" i="4"/>
  <c r="C734" i="4" s="1"/>
  <c r="E734" i="4" s="1"/>
  <c r="I740" i="5" l="1"/>
  <c r="P740" i="5"/>
  <c r="R740" i="5"/>
  <c r="S740" i="5"/>
  <c r="Q740" i="5"/>
  <c r="K740" i="5"/>
  <c r="J740" i="5"/>
  <c r="H741" i="5"/>
  <c r="L740" i="5"/>
  <c r="S740" i="4"/>
  <c r="Q740" i="4"/>
  <c r="R740" i="4"/>
  <c r="P740" i="4"/>
  <c r="K740" i="4"/>
  <c r="A741" i="4"/>
  <c r="G741" i="4"/>
  <c r="K249" i="5"/>
  <c r="P249" i="5" s="1"/>
  <c r="D735" i="4"/>
  <c r="B735" i="4"/>
  <c r="C735" i="4" s="1"/>
  <c r="E735" i="4" s="1"/>
  <c r="I741" i="5" l="1"/>
  <c r="R741" i="5"/>
  <c r="S741" i="5"/>
  <c r="P741" i="5"/>
  <c r="Q741" i="5"/>
  <c r="H742" i="5"/>
  <c r="J741" i="5"/>
  <c r="L741" i="5"/>
  <c r="K741" i="5"/>
  <c r="S741" i="4"/>
  <c r="R741" i="4"/>
  <c r="Q741" i="4"/>
  <c r="P741" i="4"/>
  <c r="K741" i="4"/>
  <c r="A742" i="4"/>
  <c r="G742" i="4"/>
  <c r="I250" i="5"/>
  <c r="S250" i="5" s="1"/>
  <c r="D736" i="4"/>
  <c r="B736" i="4"/>
  <c r="C736" i="4" s="1"/>
  <c r="E736" i="4" s="1"/>
  <c r="I742" i="5" l="1"/>
  <c r="R742" i="5"/>
  <c r="S742" i="5"/>
  <c r="P742" i="5"/>
  <c r="Q742" i="5"/>
  <c r="H743" i="5"/>
  <c r="L742" i="5"/>
  <c r="J742" i="5"/>
  <c r="K742" i="5"/>
  <c r="S742" i="4"/>
  <c r="R742" i="4"/>
  <c r="Q742" i="4"/>
  <c r="P742" i="4"/>
  <c r="K742" i="4"/>
  <c r="A743" i="4"/>
  <c r="G743" i="4"/>
  <c r="J250" i="5"/>
  <c r="L250" i="5"/>
  <c r="Q250" i="5" s="1"/>
  <c r="D737" i="4"/>
  <c r="B737" i="4"/>
  <c r="C737" i="4" s="1"/>
  <c r="E737" i="4" s="1"/>
  <c r="I743" i="5" l="1"/>
  <c r="R743" i="5"/>
  <c r="S743" i="5"/>
  <c r="P743" i="5"/>
  <c r="Q743" i="5"/>
  <c r="J743" i="5"/>
  <c r="K743" i="5"/>
  <c r="L743" i="5"/>
  <c r="H744" i="5"/>
  <c r="S743" i="4"/>
  <c r="R743" i="4"/>
  <c r="Q743" i="4"/>
  <c r="P743" i="4"/>
  <c r="A744" i="4"/>
  <c r="G744" i="4"/>
  <c r="K743" i="4"/>
  <c r="K250" i="5"/>
  <c r="P250" i="5" s="1"/>
  <c r="D738" i="4"/>
  <c r="B738" i="4"/>
  <c r="C738" i="4" s="1"/>
  <c r="E738" i="4" s="1"/>
  <c r="I744" i="5" l="1"/>
  <c r="R744" i="5"/>
  <c r="S744" i="5"/>
  <c r="P744" i="5"/>
  <c r="Q744" i="5"/>
  <c r="H745" i="5"/>
  <c r="L744" i="5"/>
  <c r="J744" i="5"/>
  <c r="K744" i="5"/>
  <c r="S744" i="4"/>
  <c r="R744" i="4"/>
  <c r="Q744" i="4"/>
  <c r="P744" i="4"/>
  <c r="A745" i="4"/>
  <c r="G745" i="4"/>
  <c r="K744" i="4"/>
  <c r="I251" i="5"/>
  <c r="S251" i="5" s="1"/>
  <c r="D739" i="4"/>
  <c r="B739" i="4"/>
  <c r="C739" i="4" s="1"/>
  <c r="E739" i="4" s="1"/>
  <c r="I745" i="5" l="1"/>
  <c r="R745" i="5"/>
  <c r="S745" i="5"/>
  <c r="P745" i="5"/>
  <c r="Q745" i="5"/>
  <c r="H746" i="5"/>
  <c r="J745" i="5"/>
  <c r="K745" i="5"/>
  <c r="L745" i="5"/>
  <c r="S745" i="4"/>
  <c r="R745" i="4"/>
  <c r="Q745" i="4"/>
  <c r="P745" i="4"/>
  <c r="K745" i="4"/>
  <c r="A746" i="4"/>
  <c r="G746" i="4"/>
  <c r="J251" i="5"/>
  <c r="L251" i="5"/>
  <c r="Q251" i="5" s="1"/>
  <c r="D740" i="4"/>
  <c r="B740" i="4"/>
  <c r="C740" i="4" s="1"/>
  <c r="E740" i="4" s="1"/>
  <c r="I746" i="5" l="1"/>
  <c r="R746" i="5"/>
  <c r="S746" i="5"/>
  <c r="P746" i="5"/>
  <c r="Q746" i="5"/>
  <c r="J746" i="5"/>
  <c r="K746" i="5"/>
  <c r="H747" i="5"/>
  <c r="L746" i="5"/>
  <c r="S746" i="4"/>
  <c r="R746" i="4"/>
  <c r="Q746" i="4"/>
  <c r="P746" i="4"/>
  <c r="K746" i="4"/>
  <c r="A747" i="4"/>
  <c r="G747" i="4"/>
  <c r="K251" i="5"/>
  <c r="P251" i="5" s="1"/>
  <c r="D741" i="4"/>
  <c r="B741" i="4"/>
  <c r="C741" i="4" s="1"/>
  <c r="E741" i="4" s="1"/>
  <c r="I747" i="5" l="1"/>
  <c r="R747" i="5"/>
  <c r="S747" i="5"/>
  <c r="P747" i="5"/>
  <c r="Q747" i="5"/>
  <c r="H748" i="5"/>
  <c r="K747" i="5"/>
  <c r="L747" i="5"/>
  <c r="J747" i="5"/>
  <c r="S747" i="4"/>
  <c r="R747" i="4"/>
  <c r="P747" i="4"/>
  <c r="Q747" i="4"/>
  <c r="K747" i="4"/>
  <c r="A748" i="4"/>
  <c r="G748" i="4"/>
  <c r="I252" i="5"/>
  <c r="S252" i="5" s="1"/>
  <c r="D742" i="4"/>
  <c r="B742" i="4"/>
  <c r="C742" i="4" s="1"/>
  <c r="E742" i="4" s="1"/>
  <c r="I748" i="5" l="1"/>
  <c r="R748" i="5"/>
  <c r="P748" i="5"/>
  <c r="Q748" i="5"/>
  <c r="S748" i="5"/>
  <c r="H749" i="5"/>
  <c r="L748" i="5"/>
  <c r="K748" i="5"/>
  <c r="J748" i="5"/>
  <c r="S748" i="4"/>
  <c r="R748" i="4"/>
  <c r="Q748" i="4"/>
  <c r="P748" i="4"/>
  <c r="K748" i="4"/>
  <c r="A749" i="4"/>
  <c r="G749" i="4"/>
  <c r="J252" i="5"/>
  <c r="L252" i="5"/>
  <c r="Q252" i="5" s="1"/>
  <c r="D743" i="4"/>
  <c r="B743" i="4"/>
  <c r="C743" i="4" s="1"/>
  <c r="E743" i="4" s="1"/>
  <c r="I749" i="5" l="1"/>
  <c r="R749" i="5"/>
  <c r="P749" i="5"/>
  <c r="S749" i="5"/>
  <c r="Q749" i="5"/>
  <c r="L749" i="5"/>
  <c r="K749" i="5"/>
  <c r="J749" i="5"/>
  <c r="H750" i="5"/>
  <c r="S749" i="4"/>
  <c r="Q749" i="4"/>
  <c r="P749" i="4"/>
  <c r="R749" i="4"/>
  <c r="K749" i="4"/>
  <c r="A750" i="4"/>
  <c r="G750" i="4"/>
  <c r="K252" i="5"/>
  <c r="P252" i="5" s="1"/>
  <c r="D744" i="4"/>
  <c r="B744" i="4"/>
  <c r="C744" i="4" s="1"/>
  <c r="E744" i="4" s="1"/>
  <c r="I750" i="5" l="1"/>
  <c r="R750" i="5"/>
  <c r="S750" i="5"/>
  <c r="Q750" i="5"/>
  <c r="P750" i="5"/>
  <c r="H751" i="5"/>
  <c r="L750" i="5"/>
  <c r="J750" i="5"/>
  <c r="K750" i="5"/>
  <c r="S750" i="4"/>
  <c r="R750" i="4"/>
  <c r="Q750" i="4"/>
  <c r="P750" i="4"/>
  <c r="K750" i="4"/>
  <c r="A751" i="4"/>
  <c r="G751" i="4"/>
  <c r="I253" i="5"/>
  <c r="S253" i="5" s="1"/>
  <c r="D745" i="4"/>
  <c r="B745" i="4"/>
  <c r="C745" i="4" s="1"/>
  <c r="E745" i="4" s="1"/>
  <c r="I751" i="5" l="1"/>
  <c r="R751" i="5"/>
  <c r="S751" i="5"/>
  <c r="P751" i="5"/>
  <c r="Q751" i="5"/>
  <c r="H752" i="5"/>
  <c r="J751" i="5"/>
  <c r="K751" i="5"/>
  <c r="L751" i="5"/>
  <c r="S751" i="4"/>
  <c r="R751" i="4"/>
  <c r="Q751" i="4"/>
  <c r="P751" i="4"/>
  <c r="K751" i="4"/>
  <c r="A752" i="4"/>
  <c r="G752" i="4"/>
  <c r="J253" i="5"/>
  <c r="L253" i="5"/>
  <c r="Q253" i="5" s="1"/>
  <c r="D746" i="4"/>
  <c r="B746" i="4"/>
  <c r="C746" i="4" s="1"/>
  <c r="E746" i="4" s="1"/>
  <c r="I752" i="5" l="1"/>
  <c r="R752" i="5"/>
  <c r="S752" i="5"/>
  <c r="P752" i="5"/>
  <c r="Q752" i="5"/>
  <c r="L752" i="5"/>
  <c r="J752" i="5"/>
  <c r="K752" i="5"/>
  <c r="H753" i="5"/>
  <c r="S752" i="4"/>
  <c r="R752" i="4"/>
  <c r="Q752" i="4"/>
  <c r="P752" i="4"/>
  <c r="K752" i="4"/>
  <c r="A753" i="4"/>
  <c r="G753" i="4"/>
  <c r="K253" i="5"/>
  <c r="P253" i="5" s="1"/>
  <c r="D747" i="4"/>
  <c r="B747" i="4"/>
  <c r="C747" i="4" s="1"/>
  <c r="E747" i="4" s="1"/>
  <c r="I753" i="5" l="1"/>
  <c r="R753" i="5"/>
  <c r="S753" i="5"/>
  <c r="P753" i="5"/>
  <c r="Q753" i="5"/>
  <c r="H754" i="5"/>
  <c r="J753" i="5"/>
  <c r="K753" i="5"/>
  <c r="L753" i="5"/>
  <c r="S753" i="4"/>
  <c r="R753" i="4"/>
  <c r="Q753" i="4"/>
  <c r="P753" i="4"/>
  <c r="K753" i="4"/>
  <c r="A754" i="4"/>
  <c r="G754" i="4"/>
  <c r="I254" i="5"/>
  <c r="S254" i="5" s="1"/>
  <c r="D748" i="4"/>
  <c r="B748" i="4"/>
  <c r="C748" i="4" s="1"/>
  <c r="E748" i="4" s="1"/>
  <c r="I754" i="5" l="1"/>
  <c r="S754" i="5"/>
  <c r="R754" i="5"/>
  <c r="P754" i="5"/>
  <c r="Q754" i="5"/>
  <c r="H755" i="5"/>
  <c r="L754" i="5"/>
  <c r="J754" i="5"/>
  <c r="K754" i="5"/>
  <c r="S754" i="4"/>
  <c r="P754" i="4"/>
  <c r="R754" i="4"/>
  <c r="Q754" i="4"/>
  <c r="K754" i="4"/>
  <c r="A755" i="4"/>
  <c r="G755" i="4"/>
  <c r="L254" i="5"/>
  <c r="Q254" i="5" s="1"/>
  <c r="J254" i="5"/>
  <c r="D749" i="4"/>
  <c r="B749" i="4"/>
  <c r="C749" i="4" s="1"/>
  <c r="E749" i="4" s="1"/>
  <c r="I755" i="5" l="1"/>
  <c r="R755" i="5"/>
  <c r="S755" i="5"/>
  <c r="P755" i="5"/>
  <c r="Q755" i="5"/>
  <c r="K755" i="5"/>
  <c r="L755" i="5"/>
  <c r="J755" i="5"/>
  <c r="H756" i="5"/>
  <c r="S755" i="4"/>
  <c r="R755" i="4"/>
  <c r="P755" i="4"/>
  <c r="Q755" i="4"/>
  <c r="K755" i="4"/>
  <c r="A756" i="4"/>
  <c r="G756" i="4"/>
  <c r="K254" i="5"/>
  <c r="P254" i="5" s="1"/>
  <c r="D750" i="4"/>
  <c r="B750" i="4"/>
  <c r="C750" i="4" s="1"/>
  <c r="E750" i="4" s="1"/>
  <c r="I756" i="5" l="1"/>
  <c r="R756" i="5"/>
  <c r="S756" i="5"/>
  <c r="P756" i="5"/>
  <c r="Q756" i="5"/>
  <c r="L756" i="5"/>
  <c r="K756" i="5"/>
  <c r="J756" i="5"/>
  <c r="H757" i="5"/>
  <c r="S756" i="4"/>
  <c r="R756" i="4"/>
  <c r="Q756" i="4"/>
  <c r="P756" i="4"/>
  <c r="K756" i="4"/>
  <c r="A757" i="4"/>
  <c r="G757" i="4"/>
  <c r="I255" i="5"/>
  <c r="S255" i="5" s="1"/>
  <c r="D751" i="4"/>
  <c r="B751" i="4"/>
  <c r="C751" i="4" s="1"/>
  <c r="E751" i="4" s="1"/>
  <c r="I757" i="5" l="1"/>
  <c r="P757" i="5"/>
  <c r="R757" i="5"/>
  <c r="S757" i="5"/>
  <c r="Q757" i="5"/>
  <c r="H758" i="5"/>
  <c r="J757" i="5"/>
  <c r="L757" i="5"/>
  <c r="K757" i="5"/>
  <c r="S757" i="4"/>
  <c r="R757" i="4"/>
  <c r="Q757" i="4"/>
  <c r="P757" i="4"/>
  <c r="K757" i="4"/>
  <c r="A758" i="4"/>
  <c r="G758" i="4"/>
  <c r="J255" i="5"/>
  <c r="L255" i="5"/>
  <c r="Q255" i="5" s="1"/>
  <c r="D752" i="4"/>
  <c r="B752" i="4"/>
  <c r="C752" i="4" s="1"/>
  <c r="E752" i="4" s="1"/>
  <c r="I758" i="5" l="1"/>
  <c r="R758" i="5"/>
  <c r="S758" i="5"/>
  <c r="P758" i="5"/>
  <c r="Q758" i="5"/>
  <c r="K758" i="5"/>
  <c r="J758" i="5"/>
  <c r="L758" i="5"/>
  <c r="H759" i="5"/>
  <c r="S758" i="4"/>
  <c r="Q758" i="4"/>
  <c r="R758" i="4"/>
  <c r="P758" i="4"/>
  <c r="K758" i="4"/>
  <c r="A759" i="4"/>
  <c r="G759" i="4"/>
  <c r="K255" i="5"/>
  <c r="P255" i="5" s="1"/>
  <c r="D753" i="4"/>
  <c r="B753" i="4"/>
  <c r="C753" i="4" s="1"/>
  <c r="E753" i="4" s="1"/>
  <c r="I759" i="5" l="1"/>
  <c r="R759" i="5"/>
  <c r="S759" i="5"/>
  <c r="P759" i="5"/>
  <c r="Q759" i="5"/>
  <c r="H760" i="5"/>
  <c r="J759" i="5"/>
  <c r="L759" i="5"/>
  <c r="K759" i="5"/>
  <c r="S759" i="4"/>
  <c r="R759" i="4"/>
  <c r="Q759" i="4"/>
  <c r="P759" i="4"/>
  <c r="K759" i="4"/>
  <c r="A760" i="4"/>
  <c r="G760" i="4"/>
  <c r="I256" i="5"/>
  <c r="S256" i="5" s="1"/>
  <c r="D754" i="4"/>
  <c r="B754" i="4"/>
  <c r="C754" i="4" s="1"/>
  <c r="E754" i="4" s="1"/>
  <c r="I760" i="5" l="1"/>
  <c r="R760" i="5"/>
  <c r="S760" i="5"/>
  <c r="P760" i="5"/>
  <c r="Q760" i="5"/>
  <c r="H761" i="5"/>
  <c r="L760" i="5"/>
  <c r="J760" i="5"/>
  <c r="K760" i="5"/>
  <c r="S760" i="4"/>
  <c r="R760" i="4"/>
  <c r="Q760" i="4"/>
  <c r="P760" i="4"/>
  <c r="K760" i="4"/>
  <c r="A761" i="4"/>
  <c r="G761" i="4"/>
  <c r="L256" i="5"/>
  <c r="Q256" i="5" s="1"/>
  <c r="J256" i="5"/>
  <c r="D755" i="4"/>
  <c r="B755" i="4"/>
  <c r="C755" i="4" s="1"/>
  <c r="E755" i="4" s="1"/>
  <c r="I761" i="5" l="1"/>
  <c r="R761" i="5"/>
  <c r="S761" i="5"/>
  <c r="P761" i="5"/>
  <c r="Q761" i="5"/>
  <c r="H762" i="5"/>
  <c r="J761" i="5"/>
  <c r="L761" i="5"/>
  <c r="K761" i="5"/>
  <c r="S761" i="4"/>
  <c r="R761" i="4"/>
  <c r="Q761" i="4"/>
  <c r="P761" i="4"/>
  <c r="K761" i="4"/>
  <c r="A762" i="4"/>
  <c r="G762" i="4"/>
  <c r="K256" i="5"/>
  <c r="P256" i="5" s="1"/>
  <c r="D756" i="4"/>
  <c r="B756" i="4"/>
  <c r="C756" i="4" s="1"/>
  <c r="E756" i="4" s="1"/>
  <c r="I762" i="5" l="1"/>
  <c r="S762" i="5"/>
  <c r="R762" i="5"/>
  <c r="P762" i="5"/>
  <c r="Q762" i="5"/>
  <c r="H763" i="5"/>
  <c r="L762" i="5"/>
  <c r="K762" i="5"/>
  <c r="J762" i="5"/>
  <c r="S762" i="4"/>
  <c r="R762" i="4"/>
  <c r="Q762" i="4"/>
  <c r="P762" i="4"/>
  <c r="K762" i="4"/>
  <c r="A763" i="4"/>
  <c r="G763" i="4"/>
  <c r="I257" i="5"/>
  <c r="S257" i="5" s="1"/>
  <c r="D757" i="4"/>
  <c r="B757" i="4"/>
  <c r="C757" i="4" s="1"/>
  <c r="E757" i="4" s="1"/>
  <c r="I763" i="5" l="1"/>
  <c r="R763" i="5"/>
  <c r="S763" i="5"/>
  <c r="P763" i="5"/>
  <c r="Q763" i="5"/>
  <c r="H764" i="5"/>
  <c r="J763" i="5"/>
  <c r="L763" i="5"/>
  <c r="K763" i="5"/>
  <c r="S763" i="4"/>
  <c r="R763" i="4"/>
  <c r="P763" i="4"/>
  <c r="Q763" i="4"/>
  <c r="K763" i="4"/>
  <c r="A764" i="4"/>
  <c r="G764" i="4"/>
  <c r="J257" i="5"/>
  <c r="L257" i="5"/>
  <c r="Q257" i="5" s="1"/>
  <c r="D758" i="4"/>
  <c r="B758" i="4"/>
  <c r="C758" i="4" s="1"/>
  <c r="E758" i="4" s="1"/>
  <c r="I764" i="5" l="1"/>
  <c r="R764" i="5"/>
  <c r="S764" i="5"/>
  <c r="P764" i="5"/>
  <c r="Q764" i="5"/>
  <c r="J764" i="5"/>
  <c r="K764" i="5"/>
  <c r="H765" i="5"/>
  <c r="L764" i="5"/>
  <c r="S764" i="4"/>
  <c r="R764" i="4"/>
  <c r="P764" i="4"/>
  <c r="Q764" i="4"/>
  <c r="K764" i="4"/>
  <c r="A765" i="4"/>
  <c r="G765" i="4"/>
  <c r="K257" i="5"/>
  <c r="P257" i="5" s="1"/>
  <c r="D759" i="4"/>
  <c r="B759" i="4"/>
  <c r="C759" i="4" s="1"/>
  <c r="E759" i="4" s="1"/>
  <c r="I765" i="5" l="1"/>
  <c r="R765" i="5"/>
  <c r="S765" i="5"/>
  <c r="P765" i="5"/>
  <c r="Q765" i="5"/>
  <c r="H766" i="5"/>
  <c r="J765" i="5"/>
  <c r="L765" i="5"/>
  <c r="K765" i="5"/>
  <c r="S765" i="4"/>
  <c r="R765" i="4"/>
  <c r="P765" i="4"/>
  <c r="Q765" i="4"/>
  <c r="K765" i="4"/>
  <c r="A766" i="4"/>
  <c r="G766" i="4"/>
  <c r="I258" i="5"/>
  <c r="S258" i="5" s="1"/>
  <c r="D760" i="4"/>
  <c r="B760" i="4"/>
  <c r="C760" i="4" s="1"/>
  <c r="E760" i="4" s="1"/>
  <c r="I766" i="5" l="1"/>
  <c r="R766" i="5"/>
  <c r="P766" i="5"/>
  <c r="S766" i="5"/>
  <c r="Q766" i="5"/>
  <c r="H767" i="5"/>
  <c r="L766" i="5"/>
  <c r="K766" i="5"/>
  <c r="J766" i="5"/>
  <c r="S766" i="4"/>
  <c r="R766" i="4"/>
  <c r="Q766" i="4"/>
  <c r="P766" i="4"/>
  <c r="K766" i="4"/>
  <c r="A767" i="4"/>
  <c r="G767" i="4"/>
  <c r="J258" i="5"/>
  <c r="L258" i="5"/>
  <c r="Q258" i="5" s="1"/>
  <c r="D761" i="4"/>
  <c r="B761" i="4"/>
  <c r="C761" i="4" s="1"/>
  <c r="E761" i="4" s="1"/>
  <c r="I767" i="5" l="1"/>
  <c r="R767" i="5"/>
  <c r="P767" i="5"/>
  <c r="Q767" i="5"/>
  <c r="S767" i="5"/>
  <c r="H768" i="5"/>
  <c r="J767" i="5"/>
  <c r="L767" i="5"/>
  <c r="K767" i="5"/>
  <c r="S767" i="4"/>
  <c r="Q767" i="4"/>
  <c r="R767" i="4"/>
  <c r="P767" i="4"/>
  <c r="K767" i="4"/>
  <c r="A768" i="4"/>
  <c r="G768" i="4"/>
  <c r="K258" i="5"/>
  <c r="P258" i="5" s="1"/>
  <c r="D762" i="4"/>
  <c r="B762" i="4"/>
  <c r="C762" i="4" s="1"/>
  <c r="E762" i="4" s="1"/>
  <c r="I768" i="5" l="1"/>
  <c r="R768" i="5"/>
  <c r="S768" i="5"/>
  <c r="P768" i="5"/>
  <c r="Q768" i="5"/>
  <c r="L768" i="5"/>
  <c r="H769" i="5"/>
  <c r="J768" i="5"/>
  <c r="K768" i="5"/>
  <c r="S768" i="4"/>
  <c r="R768" i="4"/>
  <c r="Q768" i="4"/>
  <c r="P768" i="4"/>
  <c r="K768" i="4"/>
  <c r="A769" i="4"/>
  <c r="G769" i="4"/>
  <c r="I259" i="5"/>
  <c r="S259" i="5" s="1"/>
  <c r="D763" i="4"/>
  <c r="B763" i="4"/>
  <c r="C763" i="4" s="1"/>
  <c r="E763" i="4" s="1"/>
  <c r="I769" i="5" l="1"/>
  <c r="R769" i="5"/>
  <c r="S769" i="5"/>
  <c r="Q769" i="5"/>
  <c r="P769" i="5"/>
  <c r="H770" i="5"/>
  <c r="J769" i="5"/>
  <c r="L769" i="5"/>
  <c r="K769" i="5"/>
  <c r="S769" i="4"/>
  <c r="R769" i="4"/>
  <c r="Q769" i="4"/>
  <c r="P769" i="4"/>
  <c r="K769" i="4"/>
  <c r="A770" i="4"/>
  <c r="G770" i="4"/>
  <c r="J259" i="5"/>
  <c r="L259" i="5"/>
  <c r="Q259" i="5" s="1"/>
  <c r="D764" i="4"/>
  <c r="B764" i="4"/>
  <c r="C764" i="4" s="1"/>
  <c r="E764" i="4" s="1"/>
  <c r="I770" i="5" l="1"/>
  <c r="R770" i="5"/>
  <c r="S770" i="5"/>
  <c r="P770" i="5"/>
  <c r="Q770" i="5"/>
  <c r="L770" i="5"/>
  <c r="K770" i="5"/>
  <c r="J770" i="5"/>
  <c r="H771" i="5"/>
  <c r="R770" i="4"/>
  <c r="S770" i="4"/>
  <c r="Q770" i="4"/>
  <c r="P770" i="4"/>
  <c r="K770" i="4"/>
  <c r="A771" i="4"/>
  <c r="G771" i="4"/>
  <c r="K259" i="5"/>
  <c r="P259" i="5" s="1"/>
  <c r="D765" i="4"/>
  <c r="B765" i="4"/>
  <c r="C765" i="4" s="1"/>
  <c r="E765" i="4" s="1"/>
  <c r="I771" i="5" l="1"/>
  <c r="R771" i="5"/>
  <c r="S771" i="5"/>
  <c r="P771" i="5"/>
  <c r="Q771" i="5"/>
  <c r="H772" i="5"/>
  <c r="J771" i="5"/>
  <c r="L771" i="5"/>
  <c r="K771" i="5"/>
  <c r="S771" i="4"/>
  <c r="R771" i="4"/>
  <c r="Q771" i="4"/>
  <c r="P771" i="4"/>
  <c r="K771" i="4"/>
  <c r="A772" i="4"/>
  <c r="G772" i="4"/>
  <c r="I260" i="5"/>
  <c r="S260" i="5" s="1"/>
  <c r="D766" i="4"/>
  <c r="B766" i="4"/>
  <c r="C766" i="4" s="1"/>
  <c r="E766" i="4" s="1"/>
  <c r="I772" i="5" l="1"/>
  <c r="S772" i="5"/>
  <c r="P772" i="5"/>
  <c r="R772" i="5"/>
  <c r="Q772" i="5"/>
  <c r="H773" i="5"/>
  <c r="L772" i="5"/>
  <c r="J772" i="5"/>
  <c r="K772" i="5"/>
  <c r="S772" i="4"/>
  <c r="P772" i="4"/>
  <c r="R772" i="4"/>
  <c r="Q772" i="4"/>
  <c r="K772" i="4"/>
  <c r="A773" i="4"/>
  <c r="G773" i="4"/>
  <c r="J260" i="5"/>
  <c r="L260" i="5"/>
  <c r="Q260" i="5" s="1"/>
  <c r="D767" i="4"/>
  <c r="B767" i="4"/>
  <c r="C767" i="4" s="1"/>
  <c r="E767" i="4" s="1"/>
  <c r="I773" i="5" l="1"/>
  <c r="S773" i="5"/>
  <c r="R773" i="5"/>
  <c r="P773" i="5"/>
  <c r="Q773" i="5"/>
  <c r="H774" i="5"/>
  <c r="J773" i="5"/>
  <c r="L773" i="5"/>
  <c r="K773" i="5"/>
  <c r="S773" i="4"/>
  <c r="R773" i="4"/>
  <c r="Q773" i="4"/>
  <c r="P773" i="4"/>
  <c r="K773" i="4"/>
  <c r="A774" i="4"/>
  <c r="G774" i="4"/>
  <c r="K260" i="5"/>
  <c r="P260" i="5" s="1"/>
  <c r="D768" i="4"/>
  <c r="B768" i="4"/>
  <c r="C768" i="4" s="1"/>
  <c r="E768" i="4" s="1"/>
  <c r="I774" i="5" l="1"/>
  <c r="R774" i="5"/>
  <c r="S774" i="5"/>
  <c r="P774" i="5"/>
  <c r="Q774" i="5"/>
  <c r="K774" i="5"/>
  <c r="J774" i="5"/>
  <c r="H775" i="5"/>
  <c r="L774" i="5"/>
  <c r="S774" i="4"/>
  <c r="R774" i="4"/>
  <c r="Q774" i="4"/>
  <c r="P774" i="4"/>
  <c r="K774" i="4"/>
  <c r="A775" i="4"/>
  <c r="G775" i="4"/>
  <c r="I261" i="5"/>
  <c r="S261" i="5" s="1"/>
  <c r="D769" i="4"/>
  <c r="B769" i="4"/>
  <c r="C769" i="4" s="1"/>
  <c r="E769" i="4" s="1"/>
  <c r="I775" i="5" l="1"/>
  <c r="R775" i="5"/>
  <c r="P775" i="5"/>
  <c r="Q775" i="5"/>
  <c r="S775" i="5"/>
  <c r="H776" i="5"/>
  <c r="J775" i="5"/>
  <c r="L775" i="5"/>
  <c r="K775" i="5"/>
  <c r="S775" i="4"/>
  <c r="R775" i="4"/>
  <c r="Q775" i="4"/>
  <c r="P775" i="4"/>
  <c r="K775" i="4"/>
  <c r="A776" i="4"/>
  <c r="G776" i="4"/>
  <c r="J261" i="5"/>
  <c r="L261" i="5"/>
  <c r="Q261" i="5" s="1"/>
  <c r="D770" i="4"/>
  <c r="B770" i="4"/>
  <c r="C770" i="4" s="1"/>
  <c r="E770" i="4" s="1"/>
  <c r="I776" i="5" l="1"/>
  <c r="R776" i="5"/>
  <c r="S776" i="5"/>
  <c r="P776" i="5"/>
  <c r="Q776" i="5"/>
  <c r="H777" i="5"/>
  <c r="L776" i="5"/>
  <c r="J776" i="5"/>
  <c r="K776" i="5"/>
  <c r="S776" i="4"/>
  <c r="Q776" i="4"/>
  <c r="R776" i="4"/>
  <c r="P776" i="4"/>
  <c r="K776" i="4"/>
  <c r="A777" i="4"/>
  <c r="G777" i="4"/>
  <c r="K261" i="5"/>
  <c r="P261" i="5" s="1"/>
  <c r="D771" i="4"/>
  <c r="B771" i="4"/>
  <c r="C771" i="4" s="1"/>
  <c r="E771" i="4" s="1"/>
  <c r="I777" i="5" l="1"/>
  <c r="R777" i="5"/>
  <c r="S777" i="5"/>
  <c r="P777" i="5"/>
  <c r="Q777" i="5"/>
  <c r="H778" i="5"/>
  <c r="J777" i="5"/>
  <c r="L777" i="5"/>
  <c r="K777" i="5"/>
  <c r="S777" i="4"/>
  <c r="R777" i="4"/>
  <c r="Q777" i="4"/>
  <c r="P777" i="4"/>
  <c r="K777" i="4"/>
  <c r="A778" i="4"/>
  <c r="G778" i="4"/>
  <c r="I262" i="5"/>
  <c r="S262" i="5" s="1"/>
  <c r="D772" i="4"/>
  <c r="B772" i="4"/>
  <c r="C772" i="4" s="1"/>
  <c r="E772" i="4" s="1"/>
  <c r="I778" i="5" l="1"/>
  <c r="R778" i="5"/>
  <c r="S778" i="5"/>
  <c r="P778" i="5"/>
  <c r="Q778" i="5"/>
  <c r="H779" i="5"/>
  <c r="L778" i="5"/>
  <c r="K778" i="5"/>
  <c r="J778" i="5"/>
  <c r="S778" i="4"/>
  <c r="R778" i="4"/>
  <c r="Q778" i="4"/>
  <c r="P778" i="4"/>
  <c r="K778" i="4"/>
  <c r="A779" i="4"/>
  <c r="G779" i="4"/>
  <c r="J262" i="5"/>
  <c r="L262" i="5"/>
  <c r="Q262" i="5" s="1"/>
  <c r="D773" i="4"/>
  <c r="B773" i="4"/>
  <c r="C773" i="4" s="1"/>
  <c r="E773" i="4" s="1"/>
  <c r="I779" i="5" l="1"/>
  <c r="R779" i="5"/>
  <c r="S779" i="5"/>
  <c r="P779" i="5"/>
  <c r="Q779" i="5"/>
  <c r="H780" i="5"/>
  <c r="J779" i="5"/>
  <c r="L779" i="5"/>
  <c r="K779" i="5"/>
  <c r="S779" i="4"/>
  <c r="R779" i="4"/>
  <c r="Q779" i="4"/>
  <c r="P779" i="4"/>
  <c r="K779" i="4"/>
  <c r="A780" i="4"/>
  <c r="G780" i="4"/>
  <c r="K262" i="5"/>
  <c r="P262" i="5" s="1"/>
  <c r="D774" i="4"/>
  <c r="B774" i="4"/>
  <c r="C774" i="4" s="1"/>
  <c r="E774" i="4" s="1"/>
  <c r="I780" i="5" l="1"/>
  <c r="R780" i="5"/>
  <c r="S780" i="5"/>
  <c r="P780" i="5"/>
  <c r="Q780" i="5"/>
  <c r="J780" i="5"/>
  <c r="K780" i="5"/>
  <c r="H781" i="5"/>
  <c r="L780" i="5"/>
  <c r="S780" i="4"/>
  <c r="R780" i="4"/>
  <c r="Q780" i="4"/>
  <c r="P780" i="4"/>
  <c r="K780" i="4"/>
  <c r="A781" i="4"/>
  <c r="G781" i="4"/>
  <c r="I263" i="5"/>
  <c r="S263" i="5" s="1"/>
  <c r="D775" i="4"/>
  <c r="B775" i="4"/>
  <c r="C775" i="4" s="1"/>
  <c r="E775" i="4" s="1"/>
  <c r="I781" i="5" l="1"/>
  <c r="R781" i="5"/>
  <c r="S781" i="5"/>
  <c r="P781" i="5"/>
  <c r="Q781" i="5"/>
  <c r="H782" i="5"/>
  <c r="J781" i="5"/>
  <c r="L781" i="5"/>
  <c r="K781" i="5"/>
  <c r="S781" i="4"/>
  <c r="R781" i="4"/>
  <c r="P781" i="4"/>
  <c r="Q781" i="4"/>
  <c r="K781" i="4"/>
  <c r="A782" i="4"/>
  <c r="G782" i="4"/>
  <c r="J263" i="5"/>
  <c r="L263" i="5"/>
  <c r="Q263" i="5" s="1"/>
  <c r="D776" i="4"/>
  <c r="B776" i="4"/>
  <c r="C776" i="4" s="1"/>
  <c r="E776" i="4" s="1"/>
  <c r="I782" i="5" l="1"/>
  <c r="R782" i="5"/>
  <c r="S782" i="5"/>
  <c r="P782" i="5"/>
  <c r="Q782" i="5"/>
  <c r="H783" i="5"/>
  <c r="L782" i="5"/>
  <c r="K782" i="5"/>
  <c r="J782" i="5"/>
  <c r="S782" i="4"/>
  <c r="R782" i="4"/>
  <c r="P782" i="4"/>
  <c r="Q782" i="4"/>
  <c r="K782" i="4"/>
  <c r="A783" i="4"/>
  <c r="G783" i="4"/>
  <c r="K263" i="5"/>
  <c r="P263" i="5" s="1"/>
  <c r="D777" i="4"/>
  <c r="B777" i="4"/>
  <c r="C777" i="4" s="1"/>
  <c r="E777" i="4" s="1"/>
  <c r="I783" i="5" l="1"/>
  <c r="R783" i="5"/>
  <c r="S783" i="5"/>
  <c r="Q783" i="5"/>
  <c r="P783" i="5"/>
  <c r="H784" i="5"/>
  <c r="J783" i="5"/>
  <c r="L783" i="5"/>
  <c r="K783" i="5"/>
  <c r="S783" i="4"/>
  <c r="R783" i="4"/>
  <c r="P783" i="4"/>
  <c r="Q783" i="4"/>
  <c r="K783" i="4"/>
  <c r="A784" i="4"/>
  <c r="G784" i="4"/>
  <c r="I264" i="5"/>
  <c r="S264" i="5" s="1"/>
  <c r="D778" i="4"/>
  <c r="B778" i="4"/>
  <c r="C778" i="4" s="1"/>
  <c r="E778" i="4" s="1"/>
  <c r="I784" i="5" l="1"/>
  <c r="R784" i="5"/>
  <c r="S784" i="5"/>
  <c r="P784" i="5"/>
  <c r="Q784" i="5"/>
  <c r="H785" i="5"/>
  <c r="L784" i="5"/>
  <c r="J784" i="5"/>
  <c r="K784" i="5"/>
  <c r="S784" i="4"/>
  <c r="R784" i="4"/>
  <c r="Q784" i="4"/>
  <c r="P784" i="4"/>
  <c r="K784" i="4"/>
  <c r="A785" i="4"/>
  <c r="G785" i="4"/>
  <c r="J264" i="5"/>
  <c r="L264" i="5"/>
  <c r="Q264" i="5" s="1"/>
  <c r="D779" i="4"/>
  <c r="B779" i="4"/>
  <c r="C779" i="4" s="1"/>
  <c r="E779" i="4" s="1"/>
  <c r="I785" i="5" l="1"/>
  <c r="R785" i="5"/>
  <c r="P785" i="5"/>
  <c r="S785" i="5"/>
  <c r="Q785" i="5"/>
  <c r="J785" i="5"/>
  <c r="L785" i="5"/>
  <c r="K785" i="5"/>
  <c r="H786" i="5"/>
  <c r="S785" i="4"/>
  <c r="R785" i="4"/>
  <c r="Q785" i="4"/>
  <c r="P785" i="4"/>
  <c r="K785" i="4"/>
  <c r="A786" i="4"/>
  <c r="G786" i="4"/>
  <c r="K264" i="5"/>
  <c r="P264" i="5" s="1"/>
  <c r="D780" i="4"/>
  <c r="B780" i="4"/>
  <c r="C780" i="4" s="1"/>
  <c r="E780" i="4" s="1"/>
  <c r="I786" i="5" l="1"/>
  <c r="R786" i="5"/>
  <c r="P786" i="5"/>
  <c r="S786" i="5"/>
  <c r="Q786" i="5"/>
  <c r="L786" i="5"/>
  <c r="K786" i="5"/>
  <c r="J786" i="5"/>
  <c r="H787" i="5"/>
  <c r="S786" i="4"/>
  <c r="Q786" i="4"/>
  <c r="R786" i="4"/>
  <c r="P786" i="4"/>
  <c r="K786" i="4"/>
  <c r="A787" i="4"/>
  <c r="G787" i="4"/>
  <c r="I265" i="5"/>
  <c r="S265" i="5" s="1"/>
  <c r="D781" i="4"/>
  <c r="B781" i="4"/>
  <c r="C781" i="4" s="1"/>
  <c r="E781" i="4" s="1"/>
  <c r="I787" i="5" l="1"/>
  <c r="R787" i="5"/>
  <c r="S787" i="5"/>
  <c r="P787" i="5"/>
  <c r="Q787" i="5"/>
  <c r="H788" i="5"/>
  <c r="J787" i="5"/>
  <c r="L787" i="5"/>
  <c r="K787" i="5"/>
  <c r="S787" i="4"/>
  <c r="R787" i="4"/>
  <c r="Q787" i="4"/>
  <c r="P787" i="4"/>
  <c r="K787" i="4"/>
  <c r="A788" i="4"/>
  <c r="G788" i="4"/>
  <c r="J265" i="5"/>
  <c r="L265" i="5"/>
  <c r="Q265" i="5" s="1"/>
  <c r="D782" i="4"/>
  <c r="B782" i="4"/>
  <c r="C782" i="4" s="1"/>
  <c r="E782" i="4" s="1"/>
  <c r="I788" i="5" l="1"/>
  <c r="R788" i="5"/>
  <c r="P788" i="5"/>
  <c r="S788" i="5"/>
  <c r="Q788" i="5"/>
  <c r="H789" i="5"/>
  <c r="L788" i="5"/>
  <c r="J788" i="5"/>
  <c r="K788" i="5"/>
  <c r="S788" i="4"/>
  <c r="R788" i="4"/>
  <c r="Q788" i="4"/>
  <c r="P788" i="4"/>
  <c r="K788" i="4"/>
  <c r="A789" i="4"/>
  <c r="G789" i="4"/>
  <c r="K265" i="5"/>
  <c r="P265" i="5" s="1"/>
  <c r="D783" i="4"/>
  <c r="B783" i="4"/>
  <c r="C783" i="4" s="1"/>
  <c r="E783" i="4" s="1"/>
  <c r="I789" i="5" l="1"/>
  <c r="S789" i="5"/>
  <c r="P789" i="5"/>
  <c r="R789" i="5"/>
  <c r="Q789" i="5"/>
  <c r="J789" i="5"/>
  <c r="L789" i="5"/>
  <c r="K789" i="5"/>
  <c r="H790" i="5"/>
  <c r="S789" i="4"/>
  <c r="R789" i="4"/>
  <c r="Q789" i="4"/>
  <c r="P789" i="4"/>
  <c r="K789" i="4"/>
  <c r="A790" i="4"/>
  <c r="G790" i="4"/>
  <c r="I266" i="5"/>
  <c r="S266" i="5" s="1"/>
  <c r="D784" i="4"/>
  <c r="B784" i="4"/>
  <c r="C784" i="4" s="1"/>
  <c r="E784" i="4" s="1"/>
  <c r="I790" i="5" l="1"/>
  <c r="R790" i="5"/>
  <c r="S790" i="5"/>
  <c r="P790" i="5"/>
  <c r="Q790" i="5"/>
  <c r="K790" i="5"/>
  <c r="H791" i="5"/>
  <c r="L790" i="5"/>
  <c r="J790" i="5"/>
  <c r="S790" i="4"/>
  <c r="R790" i="4"/>
  <c r="Q790" i="4"/>
  <c r="P790" i="4"/>
  <c r="K790" i="4"/>
  <c r="A791" i="4"/>
  <c r="G791" i="4"/>
  <c r="J266" i="5"/>
  <c r="L266" i="5"/>
  <c r="Q266" i="5" s="1"/>
  <c r="D785" i="4"/>
  <c r="B785" i="4"/>
  <c r="C785" i="4" s="1"/>
  <c r="E785" i="4" s="1"/>
  <c r="I791" i="5" l="1"/>
  <c r="R791" i="5"/>
  <c r="S791" i="5"/>
  <c r="Q791" i="5"/>
  <c r="P791" i="5"/>
  <c r="H792" i="5"/>
  <c r="J791" i="5"/>
  <c r="L791" i="5"/>
  <c r="K791" i="5"/>
  <c r="S791" i="4"/>
  <c r="R791" i="4"/>
  <c r="Q791" i="4"/>
  <c r="P791" i="4"/>
  <c r="A792" i="4"/>
  <c r="G792" i="4"/>
  <c r="K791" i="4"/>
  <c r="K266" i="5"/>
  <c r="P266" i="5" s="1"/>
  <c r="D786" i="4"/>
  <c r="B786" i="4"/>
  <c r="C786" i="4" s="1"/>
  <c r="E786" i="4" s="1"/>
  <c r="I792" i="5" l="1"/>
  <c r="R792" i="5"/>
  <c r="S792" i="5"/>
  <c r="P792" i="5"/>
  <c r="Q792" i="5"/>
  <c r="L792" i="5"/>
  <c r="J792" i="5"/>
  <c r="K792" i="5"/>
  <c r="H793" i="5"/>
  <c r="S792" i="4"/>
  <c r="R792" i="4"/>
  <c r="Q792" i="4"/>
  <c r="P792" i="4"/>
  <c r="K792" i="4"/>
  <c r="A793" i="4"/>
  <c r="G793" i="4"/>
  <c r="I267" i="5"/>
  <c r="S267" i="5" s="1"/>
  <c r="D787" i="4"/>
  <c r="B787" i="4"/>
  <c r="C787" i="4" s="1"/>
  <c r="E787" i="4" s="1"/>
  <c r="I793" i="5" l="1"/>
  <c r="R793" i="5"/>
  <c r="S793" i="5"/>
  <c r="P793" i="5"/>
  <c r="Q793" i="5"/>
  <c r="H794" i="5"/>
  <c r="J793" i="5"/>
  <c r="L793" i="5"/>
  <c r="K793" i="5"/>
  <c r="S793" i="4"/>
  <c r="R793" i="4"/>
  <c r="Q793" i="4"/>
  <c r="P793" i="4"/>
  <c r="K793" i="4"/>
  <c r="A794" i="4"/>
  <c r="G794" i="4"/>
  <c r="J267" i="5"/>
  <c r="L267" i="5"/>
  <c r="Q267" i="5" s="1"/>
  <c r="D788" i="4"/>
  <c r="B788" i="4"/>
  <c r="C788" i="4" s="1"/>
  <c r="E788" i="4" s="1"/>
  <c r="I794" i="5" l="1"/>
  <c r="R794" i="5"/>
  <c r="P794" i="5"/>
  <c r="Q794" i="5"/>
  <c r="S794" i="5"/>
  <c r="H795" i="5"/>
  <c r="L794" i="5"/>
  <c r="K794" i="5"/>
  <c r="J794" i="5"/>
  <c r="S794" i="4"/>
  <c r="R794" i="4"/>
  <c r="Q794" i="4"/>
  <c r="P794" i="4"/>
  <c r="K794" i="4"/>
  <c r="A795" i="4"/>
  <c r="G795" i="4"/>
  <c r="K267" i="5"/>
  <c r="P267" i="5" s="1"/>
  <c r="D789" i="4"/>
  <c r="B789" i="4"/>
  <c r="C789" i="4" s="1"/>
  <c r="E789" i="4" s="1"/>
  <c r="I795" i="5" l="1"/>
  <c r="R795" i="5"/>
  <c r="P795" i="5"/>
  <c r="S795" i="5"/>
  <c r="Q795" i="5"/>
  <c r="J795" i="5"/>
  <c r="L795" i="5"/>
  <c r="K795" i="5"/>
  <c r="H796" i="5"/>
  <c r="S795" i="4"/>
  <c r="Q795" i="4"/>
  <c r="R795" i="4"/>
  <c r="P795" i="4"/>
  <c r="K795" i="4"/>
  <c r="A796" i="4"/>
  <c r="G796" i="4"/>
  <c r="I268" i="5"/>
  <c r="S268" i="5" s="1"/>
  <c r="D790" i="4"/>
  <c r="B790" i="4"/>
  <c r="C790" i="4" s="1"/>
  <c r="E790" i="4" s="1"/>
  <c r="I796" i="5" l="1"/>
  <c r="R796" i="5"/>
  <c r="S796" i="5"/>
  <c r="P796" i="5"/>
  <c r="Q796" i="5"/>
  <c r="H797" i="5"/>
  <c r="L796" i="5"/>
  <c r="J796" i="5"/>
  <c r="K796" i="5"/>
  <c r="S796" i="4"/>
  <c r="R796" i="4"/>
  <c r="Q796" i="4"/>
  <c r="P796" i="4"/>
  <c r="A797" i="4"/>
  <c r="G797" i="4"/>
  <c r="K796" i="4"/>
  <c r="L268" i="5"/>
  <c r="Q268" i="5" s="1"/>
  <c r="J268" i="5"/>
  <c r="D791" i="4"/>
  <c r="B791" i="4"/>
  <c r="C791" i="4" s="1"/>
  <c r="E791" i="4" s="1"/>
  <c r="I797" i="5" l="1"/>
  <c r="R797" i="5"/>
  <c r="S797" i="5"/>
  <c r="P797" i="5"/>
  <c r="Q797" i="5"/>
  <c r="J797" i="5"/>
  <c r="L797" i="5"/>
  <c r="K797" i="5"/>
  <c r="H798" i="5"/>
  <c r="S797" i="4"/>
  <c r="R797" i="4"/>
  <c r="Q797" i="4"/>
  <c r="P797" i="4"/>
  <c r="K797" i="4"/>
  <c r="A798" i="4"/>
  <c r="G798" i="4"/>
  <c r="K268" i="5"/>
  <c r="P268" i="5" s="1"/>
  <c r="D792" i="4"/>
  <c r="B792" i="4"/>
  <c r="C792" i="4" s="1"/>
  <c r="E792" i="4" s="1"/>
  <c r="I798" i="5" l="1"/>
  <c r="R798" i="5"/>
  <c r="P798" i="5"/>
  <c r="S798" i="5"/>
  <c r="Q798" i="5"/>
  <c r="L798" i="5"/>
  <c r="K798" i="5"/>
  <c r="J798" i="5"/>
  <c r="H799" i="5"/>
  <c r="S798" i="4"/>
  <c r="R798" i="4"/>
  <c r="Q798" i="4"/>
  <c r="P798" i="4"/>
  <c r="A799" i="4"/>
  <c r="G799" i="4"/>
  <c r="K798" i="4"/>
  <c r="I269" i="5"/>
  <c r="S269" i="5" s="1"/>
  <c r="D793" i="4"/>
  <c r="B793" i="4"/>
  <c r="C793" i="4" s="1"/>
  <c r="E793" i="4" s="1"/>
  <c r="I799" i="5" l="1"/>
  <c r="R799" i="5"/>
  <c r="S799" i="5"/>
  <c r="P799" i="5"/>
  <c r="Q799" i="5"/>
  <c r="H800" i="5"/>
  <c r="J799" i="5"/>
  <c r="L799" i="5"/>
  <c r="K799" i="5"/>
  <c r="S799" i="4"/>
  <c r="R799" i="4"/>
  <c r="Q799" i="4"/>
  <c r="P799" i="4"/>
  <c r="K799" i="4"/>
  <c r="A800" i="4"/>
  <c r="G800" i="4"/>
  <c r="J269" i="5"/>
  <c r="L269" i="5"/>
  <c r="Q269" i="5" s="1"/>
  <c r="D794" i="4"/>
  <c r="B794" i="4"/>
  <c r="C794" i="4" s="1"/>
  <c r="E794" i="4" s="1"/>
  <c r="I800" i="5" l="1"/>
  <c r="R800" i="5"/>
  <c r="S800" i="5"/>
  <c r="Q800" i="5"/>
  <c r="P800" i="5"/>
  <c r="H801" i="5"/>
  <c r="L800" i="5"/>
  <c r="J800" i="5"/>
  <c r="K800" i="5"/>
  <c r="S800" i="4"/>
  <c r="R800" i="4"/>
  <c r="Q800" i="4"/>
  <c r="P800" i="4"/>
  <c r="K800" i="4"/>
  <c r="A801" i="4"/>
  <c r="G801" i="4"/>
  <c r="K269" i="5"/>
  <c r="P269" i="5" s="1"/>
  <c r="D795" i="4"/>
  <c r="B795" i="4"/>
  <c r="C795" i="4" s="1"/>
  <c r="E795" i="4" s="1"/>
  <c r="I801" i="5" l="1"/>
  <c r="R801" i="5"/>
  <c r="S801" i="5"/>
  <c r="P801" i="5"/>
  <c r="Q801" i="5"/>
  <c r="J801" i="5"/>
  <c r="L801" i="5"/>
  <c r="K801" i="5"/>
  <c r="H802" i="5"/>
  <c r="S801" i="4"/>
  <c r="R801" i="4"/>
  <c r="Q801" i="4"/>
  <c r="P801" i="4"/>
  <c r="K801" i="4"/>
  <c r="A802" i="4"/>
  <c r="G802" i="4"/>
  <c r="I270" i="5"/>
  <c r="S270" i="5" s="1"/>
  <c r="D796" i="4"/>
  <c r="B796" i="4"/>
  <c r="C796" i="4" s="1"/>
  <c r="E796" i="4" s="1"/>
  <c r="I802" i="5" l="1"/>
  <c r="S802" i="5"/>
  <c r="R802" i="5"/>
  <c r="Q802" i="5"/>
  <c r="P802" i="5"/>
  <c r="H803" i="5"/>
  <c r="L802" i="5"/>
  <c r="K802" i="5"/>
  <c r="J802" i="5"/>
  <c r="S802" i="4"/>
  <c r="R802" i="4"/>
  <c r="P802" i="4"/>
  <c r="Q802" i="4"/>
  <c r="A803" i="4"/>
  <c r="G803" i="4"/>
  <c r="K802" i="4"/>
  <c r="L270" i="5"/>
  <c r="Q270" i="5" s="1"/>
  <c r="J270" i="5"/>
  <c r="D797" i="4"/>
  <c r="B797" i="4"/>
  <c r="C797" i="4" s="1"/>
  <c r="E797" i="4" s="1"/>
  <c r="I803" i="5" l="1"/>
  <c r="R803" i="5"/>
  <c r="Q803" i="5"/>
  <c r="S803" i="5"/>
  <c r="P803" i="5"/>
  <c r="H804" i="5"/>
  <c r="J803" i="5"/>
  <c r="L803" i="5"/>
  <c r="K803" i="5"/>
  <c r="S803" i="4"/>
  <c r="R803" i="4"/>
  <c r="Q803" i="4"/>
  <c r="P803" i="4"/>
  <c r="K803" i="4"/>
  <c r="A804" i="4"/>
  <c r="G804" i="4"/>
  <c r="K270" i="5"/>
  <c r="P270" i="5" s="1"/>
  <c r="D798" i="4"/>
  <c r="B798" i="4"/>
  <c r="C798" i="4" s="1"/>
  <c r="E798" i="4" s="1"/>
  <c r="I804" i="5" l="1"/>
  <c r="P804" i="5"/>
  <c r="S804" i="5"/>
  <c r="R804" i="5"/>
  <c r="Q804" i="5"/>
  <c r="L804" i="5"/>
  <c r="J804" i="5"/>
  <c r="K804" i="5"/>
  <c r="H805" i="5"/>
  <c r="S804" i="4"/>
  <c r="Q804" i="4"/>
  <c r="R804" i="4"/>
  <c r="P804" i="4"/>
  <c r="A805" i="4"/>
  <c r="G805" i="4"/>
  <c r="K804" i="4"/>
  <c r="I271" i="5"/>
  <c r="S271" i="5" s="1"/>
  <c r="D799" i="4"/>
  <c r="B799" i="4"/>
  <c r="C799" i="4" s="1"/>
  <c r="E799" i="4" s="1"/>
  <c r="I805" i="5" l="1"/>
  <c r="R805" i="5"/>
  <c r="P805" i="5"/>
  <c r="S805" i="5"/>
  <c r="Q805" i="5"/>
  <c r="H806" i="5"/>
  <c r="J805" i="5"/>
  <c r="L805" i="5"/>
  <c r="K805" i="5"/>
  <c r="S805" i="4"/>
  <c r="R805" i="4"/>
  <c r="Q805" i="4"/>
  <c r="P805" i="4"/>
  <c r="K805" i="4"/>
  <c r="A806" i="4"/>
  <c r="G806" i="4"/>
  <c r="J271" i="5"/>
  <c r="L271" i="5"/>
  <c r="Q271" i="5" s="1"/>
  <c r="D800" i="4"/>
  <c r="B800" i="4"/>
  <c r="C800" i="4" s="1"/>
  <c r="E800" i="4" s="1"/>
  <c r="I806" i="5" l="1"/>
  <c r="R806" i="5"/>
  <c r="P806" i="5"/>
  <c r="S806" i="5"/>
  <c r="Q806" i="5"/>
  <c r="H807" i="5"/>
  <c r="L806" i="5"/>
  <c r="J806" i="5"/>
  <c r="K806" i="5"/>
  <c r="S806" i="4"/>
  <c r="R806" i="4"/>
  <c r="Q806" i="4"/>
  <c r="P806" i="4"/>
  <c r="A807" i="4"/>
  <c r="G807" i="4"/>
  <c r="K806" i="4"/>
  <c r="K271" i="5"/>
  <c r="P271" i="5" s="1"/>
  <c r="D801" i="4"/>
  <c r="B801" i="4"/>
  <c r="C801" i="4" s="1"/>
  <c r="E801" i="4" s="1"/>
  <c r="I807" i="5" l="1"/>
  <c r="R807" i="5"/>
  <c r="S807" i="5"/>
  <c r="P807" i="5"/>
  <c r="Q807" i="5"/>
  <c r="J807" i="5"/>
  <c r="K807" i="5"/>
  <c r="L807" i="5"/>
  <c r="H808" i="5"/>
  <c r="S807" i="4"/>
  <c r="R807" i="4"/>
  <c r="Q807" i="4"/>
  <c r="P807" i="4"/>
  <c r="K807" i="4"/>
  <c r="A808" i="4"/>
  <c r="G808" i="4"/>
  <c r="I272" i="5"/>
  <c r="S272" i="5" s="1"/>
  <c r="D802" i="4"/>
  <c r="B802" i="4"/>
  <c r="C802" i="4" s="1"/>
  <c r="E802" i="4" s="1"/>
  <c r="I808" i="5" l="1"/>
  <c r="R808" i="5"/>
  <c r="S808" i="5"/>
  <c r="P808" i="5"/>
  <c r="Q808" i="5"/>
  <c r="H809" i="5"/>
  <c r="K808" i="5"/>
  <c r="J808" i="5"/>
  <c r="L808" i="5"/>
  <c r="S808" i="4"/>
  <c r="R808" i="4"/>
  <c r="P808" i="4"/>
  <c r="Q808" i="4"/>
  <c r="K808" i="4"/>
  <c r="A809" i="4"/>
  <c r="G809" i="4"/>
  <c r="L272" i="5"/>
  <c r="Q272" i="5" s="1"/>
  <c r="J272" i="5"/>
  <c r="D803" i="4"/>
  <c r="B803" i="4"/>
  <c r="C803" i="4" s="1"/>
  <c r="E803" i="4" s="1"/>
  <c r="I809" i="5" l="1"/>
  <c r="R809" i="5"/>
  <c r="S809" i="5"/>
  <c r="P809" i="5"/>
  <c r="Q809" i="5"/>
  <c r="J809" i="5"/>
  <c r="K809" i="5"/>
  <c r="L809" i="5"/>
  <c r="H810" i="5"/>
  <c r="R809" i="4"/>
  <c r="Q809" i="4"/>
  <c r="S809" i="4"/>
  <c r="P809" i="4"/>
  <c r="A810" i="4"/>
  <c r="G810" i="4"/>
  <c r="K809" i="4"/>
  <c r="K272" i="5"/>
  <c r="P272" i="5" s="1"/>
  <c r="D804" i="4"/>
  <c r="B804" i="4"/>
  <c r="C804" i="4" s="1"/>
  <c r="E804" i="4" s="1"/>
  <c r="I810" i="5" l="1"/>
  <c r="R810" i="5"/>
  <c r="S810" i="5"/>
  <c r="P810" i="5"/>
  <c r="Q810" i="5"/>
  <c r="J810" i="5"/>
  <c r="K810" i="5"/>
  <c r="H811" i="5"/>
  <c r="L810" i="5"/>
  <c r="S810" i="4"/>
  <c r="R810" i="4"/>
  <c r="Q810" i="4"/>
  <c r="P810" i="4"/>
  <c r="K810" i="4"/>
  <c r="A811" i="4"/>
  <c r="G811" i="4"/>
  <c r="I273" i="5"/>
  <c r="S273" i="5" s="1"/>
  <c r="D805" i="4"/>
  <c r="B805" i="4"/>
  <c r="C805" i="4" s="1"/>
  <c r="E805" i="4" s="1"/>
  <c r="I811" i="5" l="1"/>
  <c r="R811" i="5"/>
  <c r="S811" i="5"/>
  <c r="P811" i="5"/>
  <c r="Q811" i="5"/>
  <c r="H812" i="5"/>
  <c r="K811" i="5"/>
  <c r="L811" i="5"/>
  <c r="J811" i="5"/>
  <c r="S811" i="4"/>
  <c r="R811" i="4"/>
  <c r="P811" i="4"/>
  <c r="Q811" i="4"/>
  <c r="A812" i="4"/>
  <c r="G812" i="4"/>
  <c r="K811" i="4"/>
  <c r="J273" i="5"/>
  <c r="L273" i="5"/>
  <c r="Q273" i="5" s="1"/>
  <c r="D806" i="4"/>
  <c r="B806" i="4"/>
  <c r="C806" i="4" s="1"/>
  <c r="E806" i="4" s="1"/>
  <c r="I812" i="5" l="1"/>
  <c r="R812" i="5"/>
  <c r="P812" i="5"/>
  <c r="S812" i="5"/>
  <c r="Q812" i="5"/>
  <c r="K812" i="5"/>
  <c r="L812" i="5"/>
  <c r="J812" i="5"/>
  <c r="H813" i="5"/>
  <c r="S812" i="4"/>
  <c r="R812" i="4"/>
  <c r="Q812" i="4"/>
  <c r="P812" i="4"/>
  <c r="K812" i="4"/>
  <c r="A813" i="4"/>
  <c r="G813" i="4"/>
  <c r="K273" i="5"/>
  <c r="P273" i="5" s="1"/>
  <c r="D807" i="4"/>
  <c r="B807" i="4"/>
  <c r="C807" i="4" s="1"/>
  <c r="E807" i="4" s="1"/>
  <c r="I813" i="5" l="1"/>
  <c r="R813" i="5"/>
  <c r="P813" i="5"/>
  <c r="S813" i="5"/>
  <c r="Q813" i="5"/>
  <c r="L813" i="5"/>
  <c r="J813" i="5"/>
  <c r="K813" i="5"/>
  <c r="H814" i="5"/>
  <c r="S813" i="4"/>
  <c r="Q813" i="4"/>
  <c r="R813" i="4"/>
  <c r="P813" i="4"/>
  <c r="K813" i="4"/>
  <c r="A814" i="4"/>
  <c r="G814" i="4"/>
  <c r="I274" i="5"/>
  <c r="S274" i="5" s="1"/>
  <c r="D808" i="4"/>
  <c r="B808" i="4"/>
  <c r="C808" i="4" s="1"/>
  <c r="E808" i="4" s="1"/>
  <c r="I814" i="5" l="1"/>
  <c r="R814" i="5"/>
  <c r="S814" i="5"/>
  <c r="P814" i="5"/>
  <c r="Q814" i="5"/>
  <c r="H815" i="5"/>
  <c r="J814" i="5"/>
  <c r="L814" i="5"/>
  <c r="K814" i="5"/>
  <c r="S814" i="4"/>
  <c r="R814" i="4"/>
  <c r="Q814" i="4"/>
  <c r="P814" i="4"/>
  <c r="K814" i="4"/>
  <c r="A815" i="4"/>
  <c r="G815" i="4"/>
  <c r="J274" i="5"/>
  <c r="L274" i="5"/>
  <c r="Q274" i="5" s="1"/>
  <c r="D809" i="4"/>
  <c r="B809" i="4"/>
  <c r="C809" i="4" s="1"/>
  <c r="E809" i="4" s="1"/>
  <c r="I815" i="5" l="1"/>
  <c r="R815" i="5"/>
  <c r="S815" i="5"/>
  <c r="Q815" i="5"/>
  <c r="P815" i="5"/>
  <c r="K815" i="5"/>
  <c r="L815" i="5"/>
  <c r="J815" i="5"/>
  <c r="H816" i="5"/>
  <c r="S815" i="4"/>
  <c r="R815" i="4"/>
  <c r="Q815" i="4"/>
  <c r="P815" i="4"/>
  <c r="K815" i="4"/>
  <c r="A816" i="4"/>
  <c r="G816" i="4"/>
  <c r="K274" i="5"/>
  <c r="P274" i="5" s="1"/>
  <c r="D810" i="4"/>
  <c r="B810" i="4"/>
  <c r="C810" i="4" s="1"/>
  <c r="E810" i="4" s="1"/>
  <c r="I816" i="5" l="1"/>
  <c r="R816" i="5"/>
  <c r="S816" i="5"/>
  <c r="P816" i="5"/>
  <c r="Q816" i="5"/>
  <c r="J816" i="5"/>
  <c r="K816" i="5"/>
  <c r="L816" i="5"/>
  <c r="H817" i="5"/>
  <c r="S816" i="4"/>
  <c r="R816" i="4"/>
  <c r="Q816" i="4"/>
  <c r="P816" i="4"/>
  <c r="K816" i="4"/>
  <c r="A817" i="4"/>
  <c r="G817" i="4"/>
  <c r="I275" i="5"/>
  <c r="S275" i="5" s="1"/>
  <c r="D811" i="4"/>
  <c r="B811" i="4"/>
  <c r="C811" i="4" s="1"/>
  <c r="E811" i="4" s="1"/>
  <c r="I817" i="5" l="1"/>
  <c r="R817" i="5"/>
  <c r="S817" i="5"/>
  <c r="P817" i="5"/>
  <c r="Q817" i="5"/>
  <c r="H818" i="5"/>
  <c r="L817" i="5"/>
  <c r="J817" i="5"/>
  <c r="K817" i="5"/>
  <c r="S817" i="4"/>
  <c r="R817" i="4"/>
  <c r="Q817" i="4"/>
  <c r="P817" i="4"/>
  <c r="K817" i="4"/>
  <c r="A818" i="4"/>
  <c r="G818" i="4"/>
  <c r="J275" i="5"/>
  <c r="L275" i="5"/>
  <c r="Q275" i="5" s="1"/>
  <c r="D812" i="4"/>
  <c r="B812" i="4"/>
  <c r="C812" i="4" s="1"/>
  <c r="E812" i="4" s="1"/>
  <c r="I818" i="5" l="1"/>
  <c r="R818" i="5"/>
  <c r="S818" i="5"/>
  <c r="P818" i="5"/>
  <c r="Q818" i="5"/>
  <c r="J818" i="5"/>
  <c r="K818" i="5"/>
  <c r="L818" i="5"/>
  <c r="H819" i="5"/>
  <c r="S818" i="4"/>
  <c r="R818" i="4"/>
  <c r="Q818" i="4"/>
  <c r="P818" i="4"/>
  <c r="A819" i="4"/>
  <c r="G819" i="4"/>
  <c r="K818" i="4"/>
  <c r="K275" i="5"/>
  <c r="P275" i="5" s="1"/>
  <c r="D813" i="4"/>
  <c r="B813" i="4"/>
  <c r="C813" i="4" s="1"/>
  <c r="E813" i="4" s="1"/>
  <c r="I819" i="5" l="1"/>
  <c r="R819" i="5"/>
  <c r="S819" i="5"/>
  <c r="P819" i="5"/>
  <c r="Q819" i="5"/>
  <c r="J819" i="5"/>
  <c r="K819" i="5"/>
  <c r="L819" i="5"/>
  <c r="H820" i="5"/>
  <c r="S819" i="4"/>
  <c r="R819" i="4"/>
  <c r="P819" i="4"/>
  <c r="Q819" i="4"/>
  <c r="K819" i="4"/>
  <c r="A820" i="4"/>
  <c r="G820" i="4"/>
  <c r="I276" i="5"/>
  <c r="S276" i="5" s="1"/>
  <c r="D814" i="4"/>
  <c r="B814" i="4"/>
  <c r="C814" i="4" s="1"/>
  <c r="E814" i="4" s="1"/>
  <c r="I820" i="5" l="1"/>
  <c r="R820" i="5"/>
  <c r="P820" i="5"/>
  <c r="S820" i="5"/>
  <c r="Q820" i="5"/>
  <c r="H821" i="5"/>
  <c r="K820" i="5"/>
  <c r="L820" i="5"/>
  <c r="J820" i="5"/>
  <c r="S820" i="4"/>
  <c r="R820" i="4"/>
  <c r="Q820" i="4"/>
  <c r="P820" i="4"/>
  <c r="K820" i="4"/>
  <c r="A821" i="4"/>
  <c r="G821" i="4"/>
  <c r="J276" i="5"/>
  <c r="L276" i="5"/>
  <c r="Q276" i="5" s="1"/>
  <c r="D815" i="4"/>
  <c r="B815" i="4"/>
  <c r="C815" i="4" s="1"/>
  <c r="E815" i="4" s="1"/>
  <c r="I821" i="5" l="1"/>
  <c r="P821" i="5"/>
  <c r="R821" i="5"/>
  <c r="S821" i="5"/>
  <c r="Q821" i="5"/>
  <c r="H822" i="5"/>
  <c r="J821" i="5"/>
  <c r="L821" i="5"/>
  <c r="K821" i="5"/>
  <c r="S821" i="4"/>
  <c r="R821" i="4"/>
  <c r="Q821" i="4"/>
  <c r="P821" i="4"/>
  <c r="K821" i="4"/>
  <c r="A822" i="4"/>
  <c r="G822" i="4"/>
  <c r="K276" i="5"/>
  <c r="P276" i="5" s="1"/>
  <c r="D816" i="4"/>
  <c r="B816" i="4"/>
  <c r="C816" i="4" s="1"/>
  <c r="E816" i="4" s="1"/>
  <c r="I822" i="5" l="1"/>
  <c r="R822" i="5"/>
  <c r="S822" i="5"/>
  <c r="P822" i="5"/>
  <c r="Q822" i="5"/>
  <c r="L822" i="5"/>
  <c r="J822" i="5"/>
  <c r="K822" i="5"/>
  <c r="H823" i="5"/>
  <c r="S822" i="4"/>
  <c r="Q822" i="4"/>
  <c r="R822" i="4"/>
  <c r="P822" i="4"/>
  <c r="K822" i="4"/>
  <c r="A823" i="4"/>
  <c r="G823" i="4"/>
  <c r="I277" i="5"/>
  <c r="S277" i="5" s="1"/>
  <c r="D817" i="4"/>
  <c r="B817" i="4"/>
  <c r="C817" i="4" s="1"/>
  <c r="E817" i="4" s="1"/>
  <c r="I823" i="5" l="1"/>
  <c r="R823" i="5"/>
  <c r="S823" i="5"/>
  <c r="Q823" i="5"/>
  <c r="P823" i="5"/>
  <c r="H824" i="5"/>
  <c r="J823" i="5"/>
  <c r="K823" i="5"/>
  <c r="L823" i="5"/>
  <c r="S823" i="4"/>
  <c r="R823" i="4"/>
  <c r="Q823" i="4"/>
  <c r="P823" i="4"/>
  <c r="K823" i="4"/>
  <c r="A824" i="4"/>
  <c r="G824" i="4"/>
  <c r="J277" i="5"/>
  <c r="L277" i="5"/>
  <c r="Q277" i="5" s="1"/>
  <c r="D818" i="4"/>
  <c r="B818" i="4"/>
  <c r="C818" i="4" s="1"/>
  <c r="E818" i="4" s="1"/>
  <c r="I824" i="5" l="1"/>
  <c r="R824" i="5"/>
  <c r="S824" i="5"/>
  <c r="P824" i="5"/>
  <c r="Q824" i="5"/>
  <c r="K824" i="5"/>
  <c r="L824" i="5"/>
  <c r="J824" i="5"/>
  <c r="H825" i="5"/>
  <c r="S824" i="4"/>
  <c r="R824" i="4"/>
  <c r="Q824" i="4"/>
  <c r="P824" i="4"/>
  <c r="K824" i="4"/>
  <c r="A825" i="4"/>
  <c r="G825" i="4"/>
  <c r="K277" i="5"/>
  <c r="P277" i="5" s="1"/>
  <c r="D819" i="4"/>
  <c r="B819" i="4"/>
  <c r="C819" i="4" s="1"/>
  <c r="E819" i="4" s="1"/>
  <c r="I825" i="5" l="1"/>
  <c r="R825" i="5"/>
  <c r="S825" i="5"/>
  <c r="P825" i="5"/>
  <c r="Q825" i="5"/>
  <c r="J825" i="5"/>
  <c r="K825" i="5"/>
  <c r="L825" i="5"/>
  <c r="H826" i="5"/>
  <c r="S825" i="4"/>
  <c r="R825" i="4"/>
  <c r="Q825" i="4"/>
  <c r="P825" i="4"/>
  <c r="K825" i="4"/>
  <c r="A826" i="4"/>
  <c r="G826" i="4"/>
  <c r="I278" i="5"/>
  <c r="S278" i="5" s="1"/>
  <c r="C820" i="4"/>
  <c r="E820" i="4" s="1"/>
  <c r="D820" i="4"/>
  <c r="B820" i="4"/>
  <c r="I826" i="5" l="1"/>
  <c r="S826" i="5"/>
  <c r="R826" i="5"/>
  <c r="P826" i="5"/>
  <c r="Q826" i="5"/>
  <c r="L826" i="5"/>
  <c r="H827" i="5"/>
  <c r="J826" i="5"/>
  <c r="K826" i="5"/>
  <c r="S826" i="4"/>
  <c r="R826" i="4"/>
  <c r="Q826" i="4"/>
  <c r="P826" i="4"/>
  <c r="K826" i="4"/>
  <c r="A827" i="4"/>
  <c r="G827" i="4"/>
  <c r="L278" i="5"/>
  <c r="Q278" i="5" s="1"/>
  <c r="J278" i="5"/>
  <c r="D821" i="4"/>
  <c r="B821" i="4"/>
  <c r="C821" i="4" s="1"/>
  <c r="E821" i="4" s="1"/>
  <c r="I827" i="5" l="1"/>
  <c r="R827" i="5"/>
  <c r="P827" i="5"/>
  <c r="S827" i="5"/>
  <c r="Q827" i="5"/>
  <c r="H828" i="5"/>
  <c r="K827" i="5"/>
  <c r="J827" i="5"/>
  <c r="L827" i="5"/>
  <c r="S827" i="4"/>
  <c r="R827" i="4"/>
  <c r="P827" i="4"/>
  <c r="Q827" i="4"/>
  <c r="K827" i="4"/>
  <c r="A828" i="4"/>
  <c r="G828" i="4"/>
  <c r="K278" i="5"/>
  <c r="P278" i="5" s="1"/>
  <c r="D822" i="4"/>
  <c r="B822" i="4"/>
  <c r="C822" i="4" s="1"/>
  <c r="E822" i="4" s="1"/>
  <c r="I828" i="5" l="1"/>
  <c r="R828" i="5"/>
  <c r="P828" i="5"/>
  <c r="S828" i="5"/>
  <c r="Q828" i="5"/>
  <c r="K828" i="5"/>
  <c r="L828" i="5"/>
  <c r="J828" i="5"/>
  <c r="H829" i="5"/>
  <c r="S828" i="4"/>
  <c r="R828" i="4"/>
  <c r="Q828" i="4"/>
  <c r="P828" i="4"/>
  <c r="K828" i="4"/>
  <c r="A829" i="4"/>
  <c r="G829" i="4"/>
  <c r="I279" i="5"/>
  <c r="S279" i="5" s="1"/>
  <c r="D823" i="4"/>
  <c r="B823" i="4"/>
  <c r="C823" i="4" s="1"/>
  <c r="E823" i="4" s="1"/>
  <c r="I829" i="5" l="1"/>
  <c r="R829" i="5"/>
  <c r="P829" i="5"/>
  <c r="S829" i="5"/>
  <c r="Q829" i="5"/>
  <c r="L829" i="5"/>
  <c r="J829" i="5"/>
  <c r="K829" i="5"/>
  <c r="H830" i="5"/>
  <c r="S829" i="4"/>
  <c r="R829" i="4"/>
  <c r="P829" i="4"/>
  <c r="Q829" i="4"/>
  <c r="K829" i="4"/>
  <c r="A830" i="4"/>
  <c r="G830" i="4"/>
  <c r="J279" i="5"/>
  <c r="L279" i="5"/>
  <c r="Q279" i="5" s="1"/>
  <c r="D824" i="4"/>
  <c r="B824" i="4"/>
  <c r="C824" i="4" s="1"/>
  <c r="E824" i="4" s="1"/>
  <c r="I830" i="5" l="1"/>
  <c r="R830" i="5"/>
  <c r="S830" i="5"/>
  <c r="P830" i="5"/>
  <c r="Q830" i="5"/>
  <c r="H831" i="5"/>
  <c r="K830" i="5"/>
  <c r="J830" i="5"/>
  <c r="L830" i="5"/>
  <c r="S830" i="4"/>
  <c r="R830" i="4"/>
  <c r="Q830" i="4"/>
  <c r="P830" i="4"/>
  <c r="A831" i="4"/>
  <c r="G831" i="4"/>
  <c r="K830" i="4"/>
  <c r="K279" i="5"/>
  <c r="P279" i="5" s="1"/>
  <c r="D825" i="4"/>
  <c r="B825" i="4"/>
  <c r="C825" i="4" s="1"/>
  <c r="E825" i="4" s="1"/>
  <c r="I831" i="5" l="1"/>
  <c r="R831" i="5"/>
  <c r="P831" i="5"/>
  <c r="Q831" i="5"/>
  <c r="S831" i="5"/>
  <c r="J831" i="5"/>
  <c r="K831" i="5"/>
  <c r="L831" i="5"/>
  <c r="H832" i="5"/>
  <c r="S831" i="4"/>
  <c r="R831" i="4"/>
  <c r="Q831" i="4"/>
  <c r="P831" i="4"/>
  <c r="K831" i="4"/>
  <c r="A832" i="4"/>
  <c r="G832" i="4"/>
  <c r="I280" i="5"/>
  <c r="S280" i="5" s="1"/>
  <c r="D826" i="4"/>
  <c r="B826" i="4"/>
  <c r="C826" i="4" s="1"/>
  <c r="E826" i="4" s="1"/>
  <c r="I832" i="5" l="1"/>
  <c r="R832" i="5"/>
  <c r="S832" i="5"/>
  <c r="P832" i="5"/>
  <c r="Q832" i="5"/>
  <c r="H833" i="5"/>
  <c r="J832" i="5"/>
  <c r="K832" i="5"/>
  <c r="L832" i="5"/>
  <c r="S832" i="4"/>
  <c r="R832" i="4"/>
  <c r="Q832" i="4"/>
  <c r="P832" i="4"/>
  <c r="K832" i="4"/>
  <c r="A833" i="4"/>
  <c r="G833" i="4"/>
  <c r="J280" i="5"/>
  <c r="L280" i="5"/>
  <c r="Q280" i="5" s="1"/>
  <c r="D827" i="4"/>
  <c r="B827" i="4"/>
  <c r="C827" i="4" s="1"/>
  <c r="E827" i="4" s="1"/>
  <c r="I833" i="5" l="1"/>
  <c r="R833" i="5"/>
  <c r="S833" i="5"/>
  <c r="Q833" i="5"/>
  <c r="P833" i="5"/>
  <c r="H834" i="5"/>
  <c r="L833" i="5"/>
  <c r="J833" i="5"/>
  <c r="K833" i="5"/>
  <c r="S833" i="4"/>
  <c r="R833" i="4"/>
  <c r="Q833" i="4"/>
  <c r="P833" i="4"/>
  <c r="K833" i="4"/>
  <c r="A834" i="4"/>
  <c r="G834" i="4"/>
  <c r="K280" i="5"/>
  <c r="P280" i="5" s="1"/>
  <c r="D828" i="4"/>
  <c r="B828" i="4"/>
  <c r="C828" i="4" s="1"/>
  <c r="E828" i="4" s="1"/>
  <c r="I834" i="5" l="1"/>
  <c r="S834" i="5"/>
  <c r="R834" i="5"/>
  <c r="P834" i="5"/>
  <c r="Q834" i="5"/>
  <c r="K834" i="5"/>
  <c r="L834" i="5"/>
  <c r="H835" i="5"/>
  <c r="J834" i="5"/>
  <c r="S834" i="4"/>
  <c r="R834" i="4"/>
  <c r="Q834" i="4"/>
  <c r="P834" i="4"/>
  <c r="K834" i="4"/>
  <c r="A835" i="4"/>
  <c r="G835" i="4"/>
  <c r="I281" i="5"/>
  <c r="S281" i="5" s="1"/>
  <c r="D829" i="4"/>
  <c r="B829" i="4"/>
  <c r="C829" i="4" s="1"/>
  <c r="E829" i="4" s="1"/>
  <c r="I835" i="5" l="1"/>
  <c r="R835" i="5"/>
  <c r="S835" i="5"/>
  <c r="Q835" i="5"/>
  <c r="P835" i="5"/>
  <c r="H836" i="5"/>
  <c r="L835" i="5"/>
  <c r="J835" i="5"/>
  <c r="K835" i="5"/>
  <c r="S835" i="4"/>
  <c r="R835" i="4"/>
  <c r="P835" i="4"/>
  <c r="Q835" i="4"/>
  <c r="K835" i="4"/>
  <c r="A836" i="4"/>
  <c r="G836" i="4"/>
  <c r="J281" i="5"/>
  <c r="L281" i="5"/>
  <c r="Q281" i="5" s="1"/>
  <c r="D830" i="4"/>
  <c r="B830" i="4"/>
  <c r="C830" i="4" s="1"/>
  <c r="E830" i="4" s="1"/>
  <c r="I836" i="5" l="1"/>
  <c r="S836" i="5"/>
  <c r="P836" i="5"/>
  <c r="R836" i="5"/>
  <c r="Q836" i="5"/>
  <c r="H837" i="5"/>
  <c r="K836" i="5"/>
  <c r="J836" i="5"/>
  <c r="L836" i="5"/>
  <c r="S836" i="4"/>
  <c r="R836" i="4"/>
  <c r="P836" i="4"/>
  <c r="Q836" i="4"/>
  <c r="A837" i="4"/>
  <c r="G837" i="4"/>
  <c r="K836" i="4"/>
  <c r="K281" i="5"/>
  <c r="P281" i="5" s="1"/>
  <c r="D831" i="4"/>
  <c r="B831" i="4"/>
  <c r="C831" i="4" s="1"/>
  <c r="E831" i="4" s="1"/>
  <c r="I837" i="5" l="1"/>
  <c r="R837" i="5"/>
  <c r="S837" i="5"/>
  <c r="P837" i="5"/>
  <c r="Q837" i="5"/>
  <c r="J837" i="5"/>
  <c r="K837" i="5"/>
  <c r="L837" i="5"/>
  <c r="H838" i="5"/>
  <c r="S837" i="4"/>
  <c r="R837" i="4"/>
  <c r="P837" i="4"/>
  <c r="Q837" i="4"/>
  <c r="K837" i="4"/>
  <c r="A838" i="4"/>
  <c r="G838" i="4"/>
  <c r="I282" i="5"/>
  <c r="S282" i="5" s="1"/>
  <c r="D832" i="4"/>
  <c r="B832" i="4"/>
  <c r="C832" i="4" s="1"/>
  <c r="E832" i="4" s="1"/>
  <c r="I838" i="5" l="1"/>
  <c r="R838" i="5"/>
  <c r="S838" i="5"/>
  <c r="Q838" i="5"/>
  <c r="P838" i="5"/>
  <c r="H839" i="5"/>
  <c r="L838" i="5"/>
  <c r="J838" i="5"/>
  <c r="K838" i="5"/>
  <c r="S838" i="4"/>
  <c r="R838" i="4"/>
  <c r="P838" i="4"/>
  <c r="Q838" i="4"/>
  <c r="K838" i="4"/>
  <c r="A839" i="4"/>
  <c r="G839" i="4"/>
  <c r="L282" i="5"/>
  <c r="Q282" i="5" s="1"/>
  <c r="J282" i="5"/>
  <c r="D833" i="4"/>
  <c r="B833" i="4"/>
  <c r="C833" i="4" s="1"/>
  <c r="E833" i="4" s="1"/>
  <c r="I839" i="5" l="1"/>
  <c r="R839" i="5"/>
  <c r="P839" i="5"/>
  <c r="S839" i="5"/>
  <c r="Q839" i="5"/>
  <c r="H840" i="5"/>
  <c r="J839" i="5"/>
  <c r="K839" i="5"/>
  <c r="L839" i="5"/>
  <c r="S839" i="4"/>
  <c r="R839" i="4"/>
  <c r="Q839" i="4"/>
  <c r="P839" i="4"/>
  <c r="K839" i="4"/>
  <c r="A840" i="4"/>
  <c r="G840" i="4"/>
  <c r="K282" i="5"/>
  <c r="P282" i="5" s="1"/>
  <c r="D834" i="4"/>
  <c r="B834" i="4"/>
  <c r="C834" i="4" s="1"/>
  <c r="E834" i="4" s="1"/>
  <c r="I840" i="5" l="1"/>
  <c r="R840" i="5"/>
  <c r="S840" i="5"/>
  <c r="P840" i="5"/>
  <c r="Q840" i="5"/>
  <c r="L840" i="5"/>
  <c r="J840" i="5"/>
  <c r="K840" i="5"/>
  <c r="H841" i="5"/>
  <c r="S840" i="4"/>
  <c r="R840" i="4"/>
  <c r="Q840" i="4"/>
  <c r="P840" i="4"/>
  <c r="K840" i="4"/>
  <c r="A841" i="4"/>
  <c r="G841" i="4"/>
  <c r="I283" i="5"/>
  <c r="S283" i="5" s="1"/>
  <c r="D835" i="4"/>
  <c r="B835" i="4"/>
  <c r="C835" i="4" s="1"/>
  <c r="E835" i="4" s="1"/>
  <c r="I841" i="5" l="1"/>
  <c r="R841" i="5"/>
  <c r="S841" i="5"/>
  <c r="P841" i="5"/>
  <c r="Q841" i="5"/>
  <c r="H842" i="5"/>
  <c r="J841" i="5"/>
  <c r="L841" i="5"/>
  <c r="K841" i="5"/>
  <c r="S841" i="4"/>
  <c r="R841" i="4"/>
  <c r="Q841" i="4"/>
  <c r="P841" i="4"/>
  <c r="A842" i="4"/>
  <c r="G842" i="4"/>
  <c r="K841" i="4"/>
  <c r="J283" i="5"/>
  <c r="L283" i="5"/>
  <c r="Q283" i="5" s="1"/>
  <c r="D836" i="4"/>
  <c r="B836" i="4"/>
  <c r="C836" i="4" s="1"/>
  <c r="E836" i="4" s="1"/>
  <c r="I842" i="5" l="1"/>
  <c r="R842" i="5"/>
  <c r="S842" i="5"/>
  <c r="P842" i="5"/>
  <c r="Q842" i="5"/>
  <c r="H843" i="5"/>
  <c r="J842" i="5"/>
  <c r="K842" i="5"/>
  <c r="L842" i="5"/>
  <c r="S842" i="4"/>
  <c r="R842" i="4"/>
  <c r="Q842" i="4"/>
  <c r="P842" i="4"/>
  <c r="K842" i="4"/>
  <c r="A843" i="4"/>
  <c r="G843" i="4"/>
  <c r="K283" i="5"/>
  <c r="P283" i="5" s="1"/>
  <c r="D837" i="4"/>
  <c r="B837" i="4"/>
  <c r="C837" i="4" s="1"/>
  <c r="E837" i="4" s="1"/>
  <c r="I843" i="5" l="1"/>
  <c r="R843" i="5"/>
  <c r="S843" i="5"/>
  <c r="P843" i="5"/>
  <c r="Q843" i="5"/>
  <c r="K843" i="5"/>
  <c r="L843" i="5"/>
  <c r="J843" i="5"/>
  <c r="H844" i="5"/>
  <c r="S843" i="4"/>
  <c r="R843" i="4"/>
  <c r="Q843" i="4"/>
  <c r="P843" i="4"/>
  <c r="K843" i="4"/>
  <c r="A844" i="4"/>
  <c r="G844" i="4"/>
  <c r="I284" i="5"/>
  <c r="S284" i="5" s="1"/>
  <c r="D838" i="4"/>
  <c r="B838" i="4"/>
  <c r="C838" i="4" s="1"/>
  <c r="E838" i="4" s="1"/>
  <c r="I844" i="5" l="1"/>
  <c r="R844" i="5"/>
  <c r="P844" i="5"/>
  <c r="S844" i="5"/>
  <c r="Q844" i="5"/>
  <c r="H845" i="5"/>
  <c r="J844" i="5"/>
  <c r="K844" i="5"/>
  <c r="L844" i="5"/>
  <c r="S844" i="4"/>
  <c r="R844" i="4"/>
  <c r="Q844" i="4"/>
  <c r="P844" i="4"/>
  <c r="A845" i="4"/>
  <c r="G845" i="4"/>
  <c r="K844" i="4"/>
  <c r="J284" i="5"/>
  <c r="L284" i="5"/>
  <c r="Q284" i="5" s="1"/>
  <c r="D839" i="4"/>
  <c r="B839" i="4"/>
  <c r="C839" i="4" s="1"/>
  <c r="E839" i="4" s="1"/>
  <c r="I845" i="5" l="1"/>
  <c r="R845" i="5"/>
  <c r="P845" i="5"/>
  <c r="S845" i="5"/>
  <c r="Q845" i="5"/>
  <c r="H846" i="5"/>
  <c r="L845" i="5"/>
  <c r="K845" i="5"/>
  <c r="J845" i="5"/>
  <c r="R845" i="4"/>
  <c r="S845" i="4"/>
  <c r="P845" i="4"/>
  <c r="Q845" i="4"/>
  <c r="K845" i="4"/>
  <c r="A846" i="4"/>
  <c r="G846" i="4"/>
  <c r="K284" i="5"/>
  <c r="P284" i="5" s="1"/>
  <c r="D840" i="4"/>
  <c r="B840" i="4"/>
  <c r="C840" i="4" s="1"/>
  <c r="E840" i="4" s="1"/>
  <c r="I846" i="5" l="1"/>
  <c r="R846" i="5"/>
  <c r="S846" i="5"/>
  <c r="P846" i="5"/>
  <c r="Q846" i="5"/>
  <c r="J846" i="5"/>
  <c r="K846" i="5"/>
  <c r="H847" i="5"/>
  <c r="L846" i="5"/>
  <c r="R846" i="4"/>
  <c r="S846" i="4"/>
  <c r="Q846" i="4"/>
  <c r="P846" i="4"/>
  <c r="K846" i="4"/>
  <c r="A847" i="4"/>
  <c r="G847" i="4"/>
  <c r="I285" i="5"/>
  <c r="S285" i="5" s="1"/>
  <c r="D841" i="4"/>
  <c r="B841" i="4"/>
  <c r="C841" i="4" s="1"/>
  <c r="E841" i="4" s="1"/>
  <c r="I847" i="5" l="1"/>
  <c r="R847" i="5"/>
  <c r="S847" i="5"/>
  <c r="Q847" i="5"/>
  <c r="P847" i="5"/>
  <c r="H848" i="5"/>
  <c r="J847" i="5"/>
  <c r="K847" i="5"/>
  <c r="L847" i="5"/>
  <c r="S847" i="4"/>
  <c r="R847" i="4"/>
  <c r="Q847" i="4"/>
  <c r="P847" i="4"/>
  <c r="K847" i="4"/>
  <c r="A848" i="4"/>
  <c r="G848" i="4"/>
  <c r="J285" i="5"/>
  <c r="L285" i="5"/>
  <c r="Q285" i="5" s="1"/>
  <c r="D842" i="4"/>
  <c r="B842" i="4"/>
  <c r="C842" i="4" s="1"/>
  <c r="E842" i="4" s="1"/>
  <c r="I848" i="5" l="1"/>
  <c r="R848" i="5"/>
  <c r="S848" i="5"/>
  <c r="Q848" i="5"/>
  <c r="P848" i="5"/>
  <c r="L848" i="5"/>
  <c r="J848" i="5"/>
  <c r="K848" i="5"/>
  <c r="H849" i="5"/>
  <c r="R848" i="4"/>
  <c r="S848" i="4"/>
  <c r="Q848" i="4"/>
  <c r="P848" i="4"/>
  <c r="K848" i="4"/>
  <c r="A849" i="4"/>
  <c r="G849" i="4"/>
  <c r="K285" i="5"/>
  <c r="P285" i="5" s="1"/>
  <c r="D843" i="4"/>
  <c r="B843" i="4"/>
  <c r="C843" i="4" s="1"/>
  <c r="E843" i="4" s="1"/>
  <c r="I849" i="5" l="1"/>
  <c r="R849" i="5"/>
  <c r="S849" i="5"/>
  <c r="P849" i="5"/>
  <c r="Q849" i="5"/>
  <c r="H850" i="5"/>
  <c r="K849" i="5"/>
  <c r="L849" i="5"/>
  <c r="J849" i="5"/>
  <c r="S849" i="4"/>
  <c r="R849" i="4"/>
  <c r="Q849" i="4"/>
  <c r="P849" i="4"/>
  <c r="K849" i="4"/>
  <c r="A850" i="4"/>
  <c r="G850" i="4"/>
  <c r="I286" i="5"/>
  <c r="S286" i="5" s="1"/>
  <c r="D844" i="4"/>
  <c r="B844" i="4"/>
  <c r="C844" i="4" s="1"/>
  <c r="E844" i="4" s="1"/>
  <c r="I850" i="5" l="1"/>
  <c r="R850" i="5"/>
  <c r="S850" i="5"/>
  <c r="P850" i="5"/>
  <c r="Q850" i="5"/>
  <c r="H851" i="5"/>
  <c r="J850" i="5"/>
  <c r="L850" i="5"/>
  <c r="K850" i="5"/>
  <c r="S850" i="4"/>
  <c r="R850" i="4"/>
  <c r="Q850" i="4"/>
  <c r="P850" i="4"/>
  <c r="A851" i="4"/>
  <c r="G851" i="4"/>
  <c r="K850" i="4"/>
  <c r="J286" i="5"/>
  <c r="L286" i="5"/>
  <c r="Q286" i="5" s="1"/>
  <c r="D845" i="4"/>
  <c r="B845" i="4"/>
  <c r="C845" i="4" s="1"/>
  <c r="E845" i="4" s="1"/>
  <c r="I851" i="5" l="1"/>
  <c r="R851" i="5"/>
  <c r="S851" i="5"/>
  <c r="P851" i="5"/>
  <c r="Q851" i="5"/>
  <c r="K851" i="5"/>
  <c r="J851" i="5"/>
  <c r="L851" i="5"/>
  <c r="H852" i="5"/>
  <c r="S851" i="4"/>
  <c r="R851" i="4"/>
  <c r="Q851" i="4"/>
  <c r="P851" i="4"/>
  <c r="K851" i="4"/>
  <c r="A852" i="4"/>
  <c r="G852" i="4"/>
  <c r="K286" i="5"/>
  <c r="P286" i="5" s="1"/>
  <c r="D846" i="4"/>
  <c r="B846" i="4"/>
  <c r="C846" i="4" s="1"/>
  <c r="E846" i="4" s="1"/>
  <c r="I852" i="5" l="1"/>
  <c r="R852" i="5"/>
  <c r="P852" i="5"/>
  <c r="S852" i="5"/>
  <c r="Q852" i="5"/>
  <c r="H853" i="5"/>
  <c r="K852" i="5"/>
  <c r="J852" i="5"/>
  <c r="L852" i="5"/>
  <c r="S852" i="4"/>
  <c r="R852" i="4"/>
  <c r="Q852" i="4"/>
  <c r="P852" i="4"/>
  <c r="K852" i="4"/>
  <c r="A853" i="4"/>
  <c r="G853" i="4"/>
  <c r="I287" i="5"/>
  <c r="S287" i="5" s="1"/>
  <c r="D847" i="4"/>
  <c r="B847" i="4"/>
  <c r="C847" i="4" s="1"/>
  <c r="E847" i="4" s="1"/>
  <c r="I853" i="5" l="1"/>
  <c r="P853" i="5"/>
  <c r="R853" i="5"/>
  <c r="S853" i="5"/>
  <c r="Q853" i="5"/>
  <c r="H854" i="5"/>
  <c r="J853" i="5"/>
  <c r="K853" i="5"/>
  <c r="L853" i="5"/>
  <c r="S853" i="4"/>
  <c r="R853" i="4"/>
  <c r="P853" i="4"/>
  <c r="Q853" i="4"/>
  <c r="K853" i="4"/>
  <c r="A854" i="4"/>
  <c r="G854" i="4"/>
  <c r="J287" i="5"/>
  <c r="L287" i="5"/>
  <c r="Q287" i="5" s="1"/>
  <c r="D848" i="4"/>
  <c r="B848" i="4"/>
  <c r="C848" i="4" s="1"/>
  <c r="E848" i="4" s="1"/>
  <c r="I854" i="5" l="1"/>
  <c r="R854" i="5"/>
  <c r="S854" i="5"/>
  <c r="P854" i="5"/>
  <c r="Q854" i="5"/>
  <c r="L854" i="5"/>
  <c r="K854" i="5"/>
  <c r="J854" i="5"/>
  <c r="H855" i="5"/>
  <c r="S854" i="4"/>
  <c r="R854" i="4"/>
  <c r="Q854" i="4"/>
  <c r="P854" i="4"/>
  <c r="K854" i="4"/>
  <c r="A855" i="4"/>
  <c r="G855" i="4"/>
  <c r="K287" i="5"/>
  <c r="P287" i="5" s="1"/>
  <c r="D849" i="4"/>
  <c r="B849" i="4"/>
  <c r="C849" i="4" s="1"/>
  <c r="E849" i="4" s="1"/>
  <c r="I855" i="5" l="1"/>
  <c r="R855" i="5"/>
  <c r="S855" i="5"/>
  <c r="Q855" i="5"/>
  <c r="P855" i="5"/>
  <c r="H856" i="5"/>
  <c r="J855" i="5"/>
  <c r="K855" i="5"/>
  <c r="L855" i="5"/>
  <c r="S855" i="4"/>
  <c r="R855" i="4"/>
  <c r="Q855" i="4"/>
  <c r="P855" i="4"/>
  <c r="K855" i="4"/>
  <c r="A856" i="4"/>
  <c r="G856" i="4"/>
  <c r="I288" i="5"/>
  <c r="S288" i="5" s="1"/>
  <c r="D850" i="4"/>
  <c r="B850" i="4"/>
  <c r="C850" i="4" s="1"/>
  <c r="E850" i="4" s="1"/>
  <c r="I856" i="5" l="1"/>
  <c r="R856" i="5"/>
  <c r="S856" i="5"/>
  <c r="P856" i="5"/>
  <c r="Q856" i="5"/>
  <c r="H857" i="5"/>
  <c r="K856" i="5"/>
  <c r="J856" i="5"/>
  <c r="L856" i="5"/>
  <c r="R856" i="4"/>
  <c r="S856" i="4"/>
  <c r="P856" i="4"/>
  <c r="Q856" i="4"/>
  <c r="K856" i="4"/>
  <c r="A857" i="4"/>
  <c r="G857" i="4"/>
  <c r="J288" i="5"/>
  <c r="L288" i="5"/>
  <c r="Q288" i="5" s="1"/>
  <c r="D851" i="4"/>
  <c r="B851" i="4"/>
  <c r="C851" i="4" s="1"/>
  <c r="E851" i="4" s="1"/>
  <c r="I857" i="5" l="1"/>
  <c r="R857" i="5"/>
  <c r="S857" i="5"/>
  <c r="P857" i="5"/>
  <c r="Q857" i="5"/>
  <c r="J857" i="5"/>
  <c r="K857" i="5"/>
  <c r="L857" i="5"/>
  <c r="H858" i="5"/>
  <c r="R857" i="4"/>
  <c r="S857" i="4"/>
  <c r="Q857" i="4"/>
  <c r="P857" i="4"/>
  <c r="K857" i="4"/>
  <c r="A858" i="4"/>
  <c r="G858" i="4"/>
  <c r="K288" i="5"/>
  <c r="P288" i="5" s="1"/>
  <c r="D852" i="4"/>
  <c r="B852" i="4"/>
  <c r="C852" i="4" s="1"/>
  <c r="E852" i="4" s="1"/>
  <c r="I858" i="5" l="1"/>
  <c r="S858" i="5"/>
  <c r="R858" i="5"/>
  <c r="P858" i="5"/>
  <c r="Q858" i="5"/>
  <c r="H859" i="5"/>
  <c r="J858" i="5"/>
  <c r="K858" i="5"/>
  <c r="L858" i="5"/>
  <c r="S858" i="4"/>
  <c r="R858" i="4"/>
  <c r="Q858" i="4"/>
  <c r="P858" i="4"/>
  <c r="K858" i="4"/>
  <c r="A859" i="4"/>
  <c r="G859" i="4"/>
  <c r="I289" i="5"/>
  <c r="S289" i="5" s="1"/>
  <c r="D853" i="4"/>
  <c r="B853" i="4"/>
  <c r="C853" i="4" s="1"/>
  <c r="E853" i="4" s="1"/>
  <c r="I859" i="5" l="1"/>
  <c r="R859" i="5"/>
  <c r="P859" i="5"/>
  <c r="S859" i="5"/>
  <c r="Q859" i="5"/>
  <c r="H860" i="5"/>
  <c r="K859" i="5"/>
  <c r="J859" i="5"/>
  <c r="L859" i="5"/>
  <c r="S859" i="4"/>
  <c r="Q859" i="4"/>
  <c r="R859" i="4"/>
  <c r="P859" i="4"/>
  <c r="K859" i="4"/>
  <c r="A860" i="4"/>
  <c r="G860" i="4"/>
  <c r="J289" i="5"/>
  <c r="L289" i="5"/>
  <c r="Q289" i="5" s="1"/>
  <c r="D854" i="4"/>
  <c r="B854" i="4"/>
  <c r="C854" i="4" s="1"/>
  <c r="E854" i="4" s="1"/>
  <c r="I860" i="5" l="1"/>
  <c r="R860" i="5"/>
  <c r="P860" i="5"/>
  <c r="S860" i="5"/>
  <c r="Q860" i="5"/>
  <c r="J860" i="5"/>
  <c r="K860" i="5"/>
  <c r="L860" i="5"/>
  <c r="H861" i="5"/>
  <c r="S860" i="4"/>
  <c r="R860" i="4"/>
  <c r="Q860" i="4"/>
  <c r="P860" i="4"/>
  <c r="K860" i="4"/>
  <c r="A861" i="4"/>
  <c r="G861" i="4"/>
  <c r="K289" i="5"/>
  <c r="P289" i="5" s="1"/>
  <c r="D855" i="4"/>
  <c r="B855" i="4"/>
  <c r="C855" i="4" s="1"/>
  <c r="E855" i="4" s="1"/>
  <c r="I861" i="5" l="1"/>
  <c r="R861" i="5"/>
  <c r="S861" i="5"/>
  <c r="P861" i="5"/>
  <c r="Q861" i="5"/>
  <c r="H862" i="5"/>
  <c r="L861" i="5"/>
  <c r="J861" i="5"/>
  <c r="K861" i="5"/>
  <c r="S861" i="4"/>
  <c r="R861" i="4"/>
  <c r="Q861" i="4"/>
  <c r="P861" i="4"/>
  <c r="K861" i="4"/>
  <c r="A862" i="4"/>
  <c r="G862" i="4"/>
  <c r="I290" i="5"/>
  <c r="S290" i="5" s="1"/>
  <c r="D856" i="4"/>
  <c r="B856" i="4"/>
  <c r="C856" i="4" s="1"/>
  <c r="E856" i="4" s="1"/>
  <c r="I862" i="5" l="1"/>
  <c r="R862" i="5"/>
  <c r="S862" i="5"/>
  <c r="P862" i="5"/>
  <c r="Q862" i="5"/>
  <c r="H863" i="5"/>
  <c r="K862" i="5"/>
  <c r="L862" i="5"/>
  <c r="J862" i="5"/>
  <c r="R862" i="4"/>
  <c r="S862" i="4"/>
  <c r="Q862" i="4"/>
  <c r="P862" i="4"/>
  <c r="K862" i="4"/>
  <c r="A863" i="4"/>
  <c r="G863" i="4"/>
  <c r="J290" i="5"/>
  <c r="L290" i="5"/>
  <c r="Q290" i="5" s="1"/>
  <c r="D857" i="4"/>
  <c r="B857" i="4"/>
  <c r="C857" i="4" s="1"/>
  <c r="E857" i="4" s="1"/>
  <c r="I863" i="5" l="1"/>
  <c r="R863" i="5"/>
  <c r="S863" i="5"/>
  <c r="P863" i="5"/>
  <c r="Q863" i="5"/>
  <c r="J863" i="5"/>
  <c r="K863" i="5"/>
  <c r="L863" i="5"/>
  <c r="H864" i="5"/>
  <c r="S863" i="4"/>
  <c r="R863" i="4"/>
  <c r="Q863" i="4"/>
  <c r="P863" i="4"/>
  <c r="K863" i="4"/>
  <c r="A864" i="4"/>
  <c r="G864" i="4"/>
  <c r="K290" i="5"/>
  <c r="P290" i="5" s="1"/>
  <c r="D858" i="4"/>
  <c r="B858" i="4"/>
  <c r="C858" i="4" s="1"/>
  <c r="E858" i="4" s="1"/>
  <c r="I864" i="5" l="1"/>
  <c r="R864" i="5"/>
  <c r="S864" i="5"/>
  <c r="P864" i="5"/>
  <c r="Q864" i="5"/>
  <c r="H865" i="5"/>
  <c r="K864" i="5"/>
  <c r="J864" i="5"/>
  <c r="L864" i="5"/>
  <c r="R864" i="4"/>
  <c r="S864" i="4"/>
  <c r="Q864" i="4"/>
  <c r="P864" i="4"/>
  <c r="K864" i="4"/>
  <c r="A865" i="4"/>
  <c r="G865" i="4"/>
  <c r="I291" i="5"/>
  <c r="S291" i="5" s="1"/>
  <c r="D859" i="4"/>
  <c r="B859" i="4"/>
  <c r="C859" i="4" s="1"/>
  <c r="E859" i="4" s="1"/>
  <c r="I865" i="5" l="1"/>
  <c r="R865" i="5"/>
  <c r="S865" i="5"/>
  <c r="P865" i="5"/>
  <c r="Q865" i="5"/>
  <c r="H866" i="5"/>
  <c r="J865" i="5"/>
  <c r="K865" i="5"/>
  <c r="L865" i="5"/>
  <c r="R865" i="4"/>
  <c r="S865" i="4"/>
  <c r="Q865" i="4"/>
  <c r="P865" i="4"/>
  <c r="A866" i="4"/>
  <c r="G866" i="4"/>
  <c r="K865" i="4"/>
  <c r="J291" i="5"/>
  <c r="L291" i="5"/>
  <c r="Q291" i="5" s="1"/>
  <c r="D860" i="4"/>
  <c r="B860" i="4"/>
  <c r="C860" i="4" s="1"/>
  <c r="E860" i="4" s="1"/>
  <c r="I866" i="5" l="1"/>
  <c r="S866" i="5"/>
  <c r="R866" i="5"/>
  <c r="Q866" i="5"/>
  <c r="P866" i="5"/>
  <c r="J866" i="5"/>
  <c r="K866" i="5"/>
  <c r="L866" i="5"/>
  <c r="H867" i="5"/>
  <c r="R866" i="4"/>
  <c r="S866" i="4"/>
  <c r="Q866" i="4"/>
  <c r="P866" i="4"/>
  <c r="K866" i="4"/>
  <c r="A867" i="4"/>
  <c r="G867" i="4"/>
  <c r="K291" i="5"/>
  <c r="P291" i="5" s="1"/>
  <c r="D861" i="4"/>
  <c r="B861" i="4"/>
  <c r="C861" i="4" s="1"/>
  <c r="E861" i="4" s="1"/>
  <c r="I867" i="5" l="1"/>
  <c r="R867" i="5"/>
  <c r="S867" i="5"/>
  <c r="Q867" i="5"/>
  <c r="P867" i="5"/>
  <c r="L867" i="5"/>
  <c r="K867" i="5"/>
  <c r="J867" i="5"/>
  <c r="H868" i="5"/>
  <c r="S867" i="4"/>
  <c r="R867" i="4"/>
  <c r="Q867" i="4"/>
  <c r="P867" i="4"/>
  <c r="A868" i="4"/>
  <c r="G868" i="4"/>
  <c r="K867" i="4"/>
  <c r="I292" i="5"/>
  <c r="S292" i="5" s="1"/>
  <c r="D862" i="4"/>
  <c r="B862" i="4"/>
  <c r="C862" i="4" s="1"/>
  <c r="E862" i="4" s="1"/>
  <c r="I868" i="5" l="1"/>
  <c r="P868" i="5"/>
  <c r="S868" i="5"/>
  <c r="R868" i="5"/>
  <c r="Q868" i="5"/>
  <c r="H869" i="5"/>
  <c r="K868" i="5"/>
  <c r="J868" i="5"/>
  <c r="L868" i="5"/>
  <c r="S868" i="4"/>
  <c r="R868" i="4"/>
  <c r="Q868" i="4"/>
  <c r="P868" i="4"/>
  <c r="K868" i="4"/>
  <c r="A869" i="4"/>
  <c r="G869" i="4"/>
  <c r="J292" i="5"/>
  <c r="L292" i="5"/>
  <c r="Q292" i="5" s="1"/>
  <c r="D863" i="4"/>
  <c r="B863" i="4"/>
  <c r="C863" i="4" s="1"/>
  <c r="E863" i="4" s="1"/>
  <c r="I869" i="5" l="1"/>
  <c r="R869" i="5"/>
  <c r="P869" i="5"/>
  <c r="S869" i="5"/>
  <c r="Q869" i="5"/>
  <c r="L869" i="5"/>
  <c r="J869" i="5"/>
  <c r="K869" i="5"/>
  <c r="H870" i="5"/>
  <c r="S869" i="4"/>
  <c r="Q869" i="4"/>
  <c r="R869" i="4"/>
  <c r="P869" i="4"/>
  <c r="K869" i="4"/>
  <c r="A870" i="4"/>
  <c r="G870" i="4"/>
  <c r="K292" i="5"/>
  <c r="P292" i="5" s="1"/>
  <c r="D864" i="4"/>
  <c r="B864" i="4"/>
  <c r="C864" i="4" s="1"/>
  <c r="E864" i="4" s="1"/>
  <c r="I870" i="5" l="1"/>
  <c r="R870" i="5"/>
  <c r="S870" i="5"/>
  <c r="Q870" i="5"/>
  <c r="P870" i="5"/>
  <c r="H871" i="5"/>
  <c r="L870" i="5"/>
  <c r="J870" i="5"/>
  <c r="K870" i="5"/>
  <c r="S870" i="4"/>
  <c r="R870" i="4"/>
  <c r="Q870" i="4"/>
  <c r="P870" i="4"/>
  <c r="A871" i="4"/>
  <c r="G871" i="4"/>
  <c r="K870" i="4"/>
  <c r="I293" i="5"/>
  <c r="S293" i="5" s="1"/>
  <c r="D865" i="4"/>
  <c r="B865" i="4"/>
  <c r="C865" i="4" s="1"/>
  <c r="E865" i="4" s="1"/>
  <c r="I871" i="5" l="1"/>
  <c r="R871" i="5"/>
  <c r="P871" i="5"/>
  <c r="S871" i="5"/>
  <c r="Q871" i="5"/>
  <c r="H872" i="5"/>
  <c r="J871" i="5"/>
  <c r="L871" i="5"/>
  <c r="K871" i="5"/>
  <c r="S871" i="4"/>
  <c r="R871" i="4"/>
  <c r="Q871" i="4"/>
  <c r="P871" i="4"/>
  <c r="K871" i="4"/>
  <c r="A872" i="4"/>
  <c r="G872" i="4"/>
  <c r="J293" i="5"/>
  <c r="L293" i="5"/>
  <c r="Q293" i="5" s="1"/>
  <c r="D866" i="4"/>
  <c r="B866" i="4"/>
  <c r="C866" i="4" s="1"/>
  <c r="E866" i="4" s="1"/>
  <c r="I872" i="5" l="1"/>
  <c r="R872" i="5"/>
  <c r="S872" i="5"/>
  <c r="P872" i="5"/>
  <c r="Q872" i="5"/>
  <c r="L872" i="5"/>
  <c r="J872" i="5"/>
  <c r="K872" i="5"/>
  <c r="H873" i="5"/>
  <c r="S872" i="4"/>
  <c r="R872" i="4"/>
  <c r="Q872" i="4"/>
  <c r="P872" i="4"/>
  <c r="A873" i="4"/>
  <c r="G873" i="4"/>
  <c r="K872" i="4"/>
  <c r="K293" i="5"/>
  <c r="P293" i="5" s="1"/>
  <c r="D867" i="4"/>
  <c r="B867" i="4"/>
  <c r="C867" i="4" s="1"/>
  <c r="E867" i="4" s="1"/>
  <c r="I873" i="5" l="1"/>
  <c r="R873" i="5"/>
  <c r="S873" i="5"/>
  <c r="P873" i="5"/>
  <c r="Q873" i="5"/>
  <c r="H874" i="5"/>
  <c r="J873" i="5"/>
  <c r="K873" i="5"/>
  <c r="L873" i="5"/>
  <c r="S873" i="4"/>
  <c r="R873" i="4"/>
  <c r="Q873" i="4"/>
  <c r="P873" i="4"/>
  <c r="K873" i="4"/>
  <c r="A874" i="4"/>
  <c r="G874" i="4"/>
  <c r="I294" i="5"/>
  <c r="S294" i="5" s="1"/>
  <c r="D868" i="4"/>
  <c r="B868" i="4"/>
  <c r="C868" i="4" s="1"/>
  <c r="E868" i="4" s="1"/>
  <c r="I874" i="5" l="1"/>
  <c r="R874" i="5"/>
  <c r="S874" i="5"/>
  <c r="P874" i="5"/>
  <c r="Q874" i="5"/>
  <c r="H875" i="5"/>
  <c r="L874" i="5"/>
  <c r="J874" i="5"/>
  <c r="K874" i="5"/>
  <c r="S874" i="4"/>
  <c r="R874" i="4"/>
  <c r="Q874" i="4"/>
  <c r="P874" i="4"/>
  <c r="A875" i="4"/>
  <c r="G875" i="4"/>
  <c r="K874" i="4"/>
  <c r="L294" i="5"/>
  <c r="Q294" i="5" s="1"/>
  <c r="J294" i="5"/>
  <c r="D869" i="4"/>
  <c r="B869" i="4"/>
  <c r="C869" i="4" s="1"/>
  <c r="E869" i="4" s="1"/>
  <c r="I875" i="5" l="1"/>
  <c r="R875" i="5"/>
  <c r="S875" i="5"/>
  <c r="P875" i="5"/>
  <c r="Q875" i="5"/>
  <c r="L875" i="5"/>
  <c r="J875" i="5"/>
  <c r="H876" i="5"/>
  <c r="K875" i="5"/>
  <c r="S875" i="4"/>
  <c r="R875" i="4"/>
  <c r="P875" i="4"/>
  <c r="Q875" i="4"/>
  <c r="K875" i="4"/>
  <c r="A876" i="4"/>
  <c r="G876" i="4"/>
  <c r="K294" i="5"/>
  <c r="P294" i="5" s="1"/>
  <c r="D870" i="4"/>
  <c r="B870" i="4"/>
  <c r="C870" i="4" s="1"/>
  <c r="E870" i="4" s="1"/>
  <c r="I876" i="5" l="1"/>
  <c r="R876" i="5"/>
  <c r="P876" i="5"/>
  <c r="S876" i="5"/>
  <c r="Q876" i="5"/>
  <c r="H877" i="5"/>
  <c r="J876" i="5"/>
  <c r="L876" i="5"/>
  <c r="K876" i="5"/>
  <c r="S876" i="4"/>
  <c r="R876" i="4"/>
  <c r="Q876" i="4"/>
  <c r="P876" i="4"/>
  <c r="K876" i="4"/>
  <c r="A877" i="4"/>
  <c r="G877" i="4"/>
  <c r="I295" i="5"/>
  <c r="S295" i="5" s="1"/>
  <c r="D871" i="4"/>
  <c r="B871" i="4"/>
  <c r="C871" i="4" s="1"/>
  <c r="E871" i="4" s="1"/>
  <c r="I877" i="5" l="1"/>
  <c r="R877" i="5"/>
  <c r="P877" i="5"/>
  <c r="S877" i="5"/>
  <c r="Q877" i="5"/>
  <c r="H878" i="5"/>
  <c r="L877" i="5"/>
  <c r="K877" i="5"/>
  <c r="J877" i="5"/>
  <c r="S877" i="4"/>
  <c r="R877" i="4"/>
  <c r="Q877" i="4"/>
  <c r="P877" i="4"/>
  <c r="K877" i="4"/>
  <c r="A878" i="4"/>
  <c r="G878" i="4"/>
  <c r="J295" i="5"/>
  <c r="L295" i="5"/>
  <c r="Q295" i="5" s="1"/>
  <c r="D872" i="4"/>
  <c r="B872" i="4"/>
  <c r="C872" i="4" s="1"/>
  <c r="E872" i="4" s="1"/>
  <c r="I878" i="5" l="1"/>
  <c r="R878" i="5"/>
  <c r="P878" i="5"/>
  <c r="S878" i="5"/>
  <c r="Q878" i="5"/>
  <c r="J878" i="5"/>
  <c r="K878" i="5"/>
  <c r="L878" i="5"/>
  <c r="H879" i="5"/>
  <c r="S878" i="4"/>
  <c r="R878" i="4"/>
  <c r="Q878" i="4"/>
  <c r="P878" i="4"/>
  <c r="K878" i="4"/>
  <c r="A879" i="4"/>
  <c r="G879" i="4"/>
  <c r="K295" i="5"/>
  <c r="P295" i="5" s="1"/>
  <c r="D873" i="4"/>
  <c r="B873" i="4"/>
  <c r="C873" i="4" s="1"/>
  <c r="E873" i="4" s="1"/>
  <c r="I879" i="5" l="1"/>
  <c r="R879" i="5"/>
  <c r="S879" i="5"/>
  <c r="Q879" i="5"/>
  <c r="P879" i="5"/>
  <c r="J879" i="5"/>
  <c r="K879" i="5"/>
  <c r="L879" i="5"/>
  <c r="H880" i="5"/>
  <c r="S879" i="4"/>
  <c r="R879" i="4"/>
  <c r="Q879" i="4"/>
  <c r="P879" i="4"/>
  <c r="K879" i="4"/>
  <c r="A880" i="4"/>
  <c r="G880" i="4"/>
  <c r="I296" i="5"/>
  <c r="S296" i="5" s="1"/>
  <c r="D874" i="4"/>
  <c r="B874" i="4"/>
  <c r="C874" i="4" s="1"/>
  <c r="E874" i="4" s="1"/>
  <c r="I880" i="5" l="1"/>
  <c r="R880" i="5"/>
  <c r="S880" i="5"/>
  <c r="P880" i="5"/>
  <c r="Q880" i="5"/>
  <c r="H881" i="5"/>
  <c r="L880" i="5"/>
  <c r="J880" i="5"/>
  <c r="K880" i="5"/>
  <c r="S880" i="4"/>
  <c r="R880" i="4"/>
  <c r="Q880" i="4"/>
  <c r="P880" i="4"/>
  <c r="K880" i="4"/>
  <c r="A881" i="4"/>
  <c r="G881" i="4"/>
  <c r="J296" i="5"/>
  <c r="L296" i="5"/>
  <c r="Q296" i="5" s="1"/>
  <c r="D875" i="4"/>
  <c r="B875" i="4"/>
  <c r="C875" i="4" s="1"/>
  <c r="E875" i="4" s="1"/>
  <c r="I881" i="5" l="1"/>
  <c r="R881" i="5"/>
  <c r="S881" i="5"/>
  <c r="P881" i="5"/>
  <c r="Q881" i="5"/>
  <c r="J881" i="5"/>
  <c r="K881" i="5"/>
  <c r="L881" i="5"/>
  <c r="H882" i="5"/>
  <c r="R881" i="4"/>
  <c r="S881" i="4"/>
  <c r="Q881" i="4"/>
  <c r="P881" i="4"/>
  <c r="K881" i="4"/>
  <c r="A882" i="4"/>
  <c r="G882" i="4"/>
  <c r="K296" i="5"/>
  <c r="P296" i="5" s="1"/>
  <c r="D876" i="4"/>
  <c r="B876" i="4"/>
  <c r="C876" i="4" s="1"/>
  <c r="E876" i="4" s="1"/>
  <c r="I882" i="5" l="1"/>
  <c r="R882" i="5"/>
  <c r="S882" i="5"/>
  <c r="P882" i="5"/>
  <c r="Q882" i="5"/>
  <c r="H883" i="5"/>
  <c r="J882" i="5"/>
  <c r="L882" i="5"/>
  <c r="K882" i="5"/>
  <c r="R882" i="4"/>
  <c r="S882" i="4"/>
  <c r="P882" i="4"/>
  <c r="Q882" i="4"/>
  <c r="K882" i="4"/>
  <c r="A883" i="4"/>
  <c r="G883" i="4"/>
  <c r="I297" i="5"/>
  <c r="S297" i="5" s="1"/>
  <c r="D877" i="4"/>
  <c r="B877" i="4"/>
  <c r="C877" i="4" s="1"/>
  <c r="E877" i="4" s="1"/>
  <c r="I883" i="5" l="1"/>
  <c r="R883" i="5"/>
  <c r="S883" i="5"/>
  <c r="P883" i="5"/>
  <c r="Q883" i="5"/>
  <c r="K883" i="5"/>
  <c r="L883" i="5"/>
  <c r="J883" i="5"/>
  <c r="H884" i="5"/>
  <c r="R883" i="4"/>
  <c r="S883" i="4"/>
  <c r="P883" i="4"/>
  <c r="Q883" i="4"/>
  <c r="K883" i="4"/>
  <c r="A884" i="4"/>
  <c r="G884" i="4"/>
  <c r="J297" i="5"/>
  <c r="L297" i="5"/>
  <c r="Q297" i="5" s="1"/>
  <c r="D878" i="4"/>
  <c r="B878" i="4"/>
  <c r="C878" i="4" s="1"/>
  <c r="E878" i="4" s="1"/>
  <c r="I884" i="5" l="1"/>
  <c r="R884" i="5"/>
  <c r="P884" i="5"/>
  <c r="S884" i="5"/>
  <c r="Q884" i="5"/>
  <c r="K884" i="5"/>
  <c r="J884" i="5"/>
  <c r="L884" i="5"/>
  <c r="H885" i="5"/>
  <c r="S884" i="4"/>
  <c r="R884" i="4"/>
  <c r="Q884" i="4"/>
  <c r="P884" i="4"/>
  <c r="K884" i="4"/>
  <c r="A885" i="4"/>
  <c r="G885" i="4"/>
  <c r="K297" i="5"/>
  <c r="P297" i="5" s="1"/>
  <c r="D879" i="4"/>
  <c r="B879" i="4"/>
  <c r="C879" i="4" s="1"/>
  <c r="E879" i="4" s="1"/>
  <c r="I885" i="5" l="1"/>
  <c r="P885" i="5"/>
  <c r="S885" i="5"/>
  <c r="R885" i="5"/>
  <c r="Q885" i="5"/>
  <c r="K885" i="5"/>
  <c r="J885" i="5"/>
  <c r="L885" i="5"/>
  <c r="H886" i="5"/>
  <c r="S885" i="4"/>
  <c r="R885" i="4"/>
  <c r="Q885" i="4"/>
  <c r="P885" i="4"/>
  <c r="K885" i="4"/>
  <c r="A886" i="4"/>
  <c r="G886" i="4"/>
  <c r="I298" i="5"/>
  <c r="S298" i="5" s="1"/>
  <c r="D880" i="4"/>
  <c r="B880" i="4"/>
  <c r="C880" i="4" s="1"/>
  <c r="E880" i="4" s="1"/>
  <c r="I886" i="5" l="1"/>
  <c r="R886" i="5"/>
  <c r="S886" i="5"/>
  <c r="P886" i="5"/>
  <c r="Q886" i="5"/>
  <c r="H887" i="5"/>
  <c r="L886" i="5"/>
  <c r="J886" i="5"/>
  <c r="K886" i="5"/>
  <c r="S886" i="4"/>
  <c r="R886" i="4"/>
  <c r="Q886" i="4"/>
  <c r="P886" i="4"/>
  <c r="A887" i="4"/>
  <c r="G887" i="4"/>
  <c r="K886" i="4"/>
  <c r="L298" i="5"/>
  <c r="Q298" i="5" s="1"/>
  <c r="J298" i="5"/>
  <c r="D881" i="4"/>
  <c r="B881" i="4"/>
  <c r="C881" i="4" s="1"/>
  <c r="E881" i="4" s="1"/>
  <c r="I887" i="5" l="1"/>
  <c r="R887" i="5"/>
  <c r="S887" i="5"/>
  <c r="Q887" i="5"/>
  <c r="P887" i="5"/>
  <c r="K887" i="5"/>
  <c r="L887" i="5"/>
  <c r="J887" i="5"/>
  <c r="H888" i="5"/>
  <c r="S887" i="4"/>
  <c r="R887" i="4"/>
  <c r="Q887" i="4"/>
  <c r="P887" i="4"/>
  <c r="K887" i="4"/>
  <c r="A888" i="4"/>
  <c r="G888" i="4"/>
  <c r="K298" i="5"/>
  <c r="P298" i="5" s="1"/>
  <c r="D882" i="4"/>
  <c r="B882" i="4"/>
  <c r="C882" i="4" s="1"/>
  <c r="E882" i="4" s="1"/>
  <c r="I888" i="5" l="1"/>
  <c r="R888" i="5"/>
  <c r="S888" i="5"/>
  <c r="P888" i="5"/>
  <c r="Q888" i="5"/>
  <c r="K888" i="5"/>
  <c r="L888" i="5"/>
  <c r="J888" i="5"/>
  <c r="H889" i="5"/>
  <c r="S888" i="4"/>
  <c r="R888" i="4"/>
  <c r="Q888" i="4"/>
  <c r="P888" i="4"/>
  <c r="K888" i="4"/>
  <c r="A889" i="4"/>
  <c r="G889" i="4"/>
  <c r="I299" i="5"/>
  <c r="S299" i="5" s="1"/>
  <c r="D883" i="4"/>
  <c r="B883" i="4"/>
  <c r="C883" i="4" s="1"/>
  <c r="E883" i="4" s="1"/>
  <c r="I889" i="5" l="1"/>
  <c r="R889" i="5"/>
  <c r="S889" i="5"/>
  <c r="P889" i="5"/>
  <c r="Q889" i="5"/>
  <c r="H890" i="5"/>
  <c r="J889" i="5"/>
  <c r="K889" i="5"/>
  <c r="L889" i="5"/>
  <c r="S889" i="4"/>
  <c r="R889" i="4"/>
  <c r="Q889" i="4"/>
  <c r="P889" i="4"/>
  <c r="K889" i="4"/>
  <c r="A890" i="4"/>
  <c r="G890" i="4"/>
  <c r="J299" i="5"/>
  <c r="L299" i="5"/>
  <c r="Q299" i="5" s="1"/>
  <c r="D884" i="4"/>
  <c r="B884" i="4"/>
  <c r="C884" i="4" s="1"/>
  <c r="E884" i="4" s="1"/>
  <c r="I890" i="5" l="1"/>
  <c r="S890" i="5"/>
  <c r="R890" i="5"/>
  <c r="P890" i="5"/>
  <c r="Q890" i="5"/>
  <c r="H891" i="5"/>
  <c r="K890" i="5"/>
  <c r="J890" i="5"/>
  <c r="L890" i="5"/>
  <c r="S890" i="4"/>
  <c r="R890" i="4"/>
  <c r="Q890" i="4"/>
  <c r="P890" i="4"/>
  <c r="K890" i="4"/>
  <c r="A891" i="4"/>
  <c r="G891" i="4"/>
  <c r="K299" i="5"/>
  <c r="P299" i="5" s="1"/>
  <c r="D885" i="4"/>
  <c r="B885" i="4"/>
  <c r="C885" i="4" s="1"/>
  <c r="E885" i="4" s="1"/>
  <c r="I891" i="5" l="1"/>
  <c r="R891" i="5"/>
  <c r="P891" i="5"/>
  <c r="S891" i="5"/>
  <c r="Q891" i="5"/>
  <c r="K891" i="5"/>
  <c r="J891" i="5"/>
  <c r="L891" i="5"/>
  <c r="H892" i="5"/>
  <c r="S891" i="4"/>
  <c r="R891" i="4"/>
  <c r="P891" i="4"/>
  <c r="Q891" i="4"/>
  <c r="K891" i="4"/>
  <c r="A892" i="4"/>
  <c r="G892" i="4"/>
  <c r="I300" i="5"/>
  <c r="S300" i="5" s="1"/>
  <c r="D886" i="4"/>
  <c r="B886" i="4"/>
  <c r="C886" i="4" s="1"/>
  <c r="E886" i="4" s="1"/>
  <c r="I892" i="5" l="1"/>
  <c r="R892" i="5"/>
  <c r="P892" i="5"/>
  <c r="S892" i="5"/>
  <c r="Q892" i="5"/>
  <c r="H893" i="5"/>
  <c r="K892" i="5"/>
  <c r="L892" i="5"/>
  <c r="J892" i="5"/>
  <c r="S892" i="4"/>
  <c r="R892" i="4"/>
  <c r="Q892" i="4"/>
  <c r="P892" i="4"/>
  <c r="K892" i="4"/>
  <c r="A893" i="4"/>
  <c r="G893" i="4"/>
  <c r="L300" i="5"/>
  <c r="Q300" i="5" s="1"/>
  <c r="J300" i="5"/>
  <c r="D887" i="4"/>
  <c r="B887" i="4"/>
  <c r="C887" i="4" s="1"/>
  <c r="E887" i="4" s="1"/>
  <c r="I893" i="5" l="1"/>
  <c r="R893" i="5"/>
  <c r="P893" i="5"/>
  <c r="S893" i="5"/>
  <c r="Q893" i="5"/>
  <c r="H894" i="5"/>
  <c r="L893" i="5"/>
  <c r="J893" i="5"/>
  <c r="K893" i="5"/>
  <c r="S893" i="4"/>
  <c r="R893" i="4"/>
  <c r="P893" i="4"/>
  <c r="Q893" i="4"/>
  <c r="K893" i="4"/>
  <c r="A894" i="4"/>
  <c r="G894" i="4"/>
  <c r="K300" i="5"/>
  <c r="P300" i="5" s="1"/>
  <c r="D888" i="4"/>
  <c r="B888" i="4"/>
  <c r="C888" i="4" s="1"/>
  <c r="E888" i="4" s="1"/>
  <c r="I894" i="5" l="1"/>
  <c r="R894" i="5"/>
  <c r="S894" i="5"/>
  <c r="P894" i="5"/>
  <c r="Q894" i="5"/>
  <c r="H895" i="5"/>
  <c r="J894" i="5"/>
  <c r="K894" i="5"/>
  <c r="L894" i="5"/>
  <c r="S894" i="4"/>
  <c r="R894" i="4"/>
  <c r="Q894" i="4"/>
  <c r="P894" i="4"/>
  <c r="A895" i="4"/>
  <c r="G895" i="4"/>
  <c r="K894" i="4"/>
  <c r="I301" i="5"/>
  <c r="S301" i="5" s="1"/>
  <c r="D889" i="4"/>
  <c r="B889" i="4"/>
  <c r="C889" i="4" s="1"/>
  <c r="E889" i="4" s="1"/>
  <c r="I895" i="5" l="1"/>
  <c r="R895" i="5"/>
  <c r="P895" i="5"/>
  <c r="Q895" i="5"/>
  <c r="S895" i="5"/>
  <c r="L895" i="5"/>
  <c r="J895" i="5"/>
  <c r="K895" i="5"/>
  <c r="H896" i="5"/>
  <c r="S895" i="4"/>
  <c r="R895" i="4"/>
  <c r="Q895" i="4"/>
  <c r="P895" i="4"/>
  <c r="K895" i="4"/>
  <c r="A896" i="4"/>
  <c r="G896" i="4"/>
  <c r="J301" i="5"/>
  <c r="L301" i="5"/>
  <c r="Q301" i="5" s="1"/>
  <c r="D890" i="4"/>
  <c r="B890" i="4"/>
  <c r="C890" i="4" s="1"/>
  <c r="E890" i="4" s="1"/>
  <c r="I896" i="5" l="1"/>
  <c r="R896" i="5"/>
  <c r="S896" i="5"/>
  <c r="P896" i="5"/>
  <c r="Q896" i="5"/>
  <c r="H897" i="5"/>
  <c r="K896" i="5"/>
  <c r="L896" i="5"/>
  <c r="J896" i="5"/>
  <c r="S896" i="4"/>
  <c r="R896" i="4"/>
  <c r="Q896" i="4"/>
  <c r="P896" i="4"/>
  <c r="K896" i="4"/>
  <c r="A897" i="4"/>
  <c r="G897" i="4"/>
  <c r="K301" i="5"/>
  <c r="P301" i="5" s="1"/>
  <c r="D891" i="4"/>
  <c r="B891" i="4"/>
  <c r="C891" i="4" s="1"/>
  <c r="E891" i="4" s="1"/>
  <c r="I897" i="5" l="1"/>
  <c r="R897" i="5"/>
  <c r="S897" i="5"/>
  <c r="P897" i="5"/>
  <c r="Q897" i="5"/>
  <c r="H898" i="5"/>
  <c r="J897" i="5"/>
  <c r="L897" i="5"/>
  <c r="K897" i="5"/>
  <c r="S897" i="4"/>
  <c r="R897" i="4"/>
  <c r="Q897" i="4"/>
  <c r="P897" i="4"/>
  <c r="K897" i="4"/>
  <c r="A898" i="4"/>
  <c r="G898" i="4"/>
  <c r="I302" i="5"/>
  <c r="S302" i="5" s="1"/>
  <c r="D892" i="4"/>
  <c r="B892" i="4"/>
  <c r="C892" i="4" s="1"/>
  <c r="E892" i="4" s="1"/>
  <c r="I898" i="5" l="1"/>
  <c r="S898" i="5"/>
  <c r="R898" i="5"/>
  <c r="P898" i="5"/>
  <c r="Q898" i="5"/>
  <c r="J898" i="5"/>
  <c r="K898" i="5"/>
  <c r="L898" i="5"/>
  <c r="H899" i="5"/>
  <c r="S898" i="4"/>
  <c r="R898" i="4"/>
  <c r="Q898" i="4"/>
  <c r="P898" i="4"/>
  <c r="A899" i="4"/>
  <c r="G899" i="4"/>
  <c r="K898" i="4"/>
  <c r="J302" i="5"/>
  <c r="L302" i="5"/>
  <c r="Q302" i="5" s="1"/>
  <c r="D893" i="4"/>
  <c r="B893" i="4"/>
  <c r="C893" i="4" s="1"/>
  <c r="E893" i="4" s="1"/>
  <c r="I899" i="5" l="1"/>
  <c r="R899" i="5"/>
  <c r="S899" i="5"/>
  <c r="P899" i="5"/>
  <c r="Q899" i="5"/>
  <c r="H900" i="5"/>
  <c r="J899" i="5"/>
  <c r="K899" i="5"/>
  <c r="L899" i="5"/>
  <c r="S899" i="4"/>
  <c r="R899" i="4"/>
  <c r="Q899" i="4"/>
  <c r="P899" i="4"/>
  <c r="K899" i="4"/>
  <c r="A900" i="4"/>
  <c r="G900" i="4"/>
  <c r="K302" i="5"/>
  <c r="P302" i="5" s="1"/>
  <c r="D894" i="4"/>
  <c r="B894" i="4"/>
  <c r="C894" i="4" s="1"/>
  <c r="E894" i="4" s="1"/>
  <c r="I900" i="5" l="1"/>
  <c r="S900" i="5"/>
  <c r="P900" i="5"/>
  <c r="R900" i="5"/>
  <c r="Q900" i="5"/>
  <c r="K900" i="5"/>
  <c r="J900" i="5"/>
  <c r="L900" i="5"/>
  <c r="H901" i="5"/>
  <c r="S900" i="4"/>
  <c r="R900" i="4"/>
  <c r="P900" i="4"/>
  <c r="Q900" i="4"/>
  <c r="K900" i="4"/>
  <c r="A901" i="4"/>
  <c r="G901" i="4"/>
  <c r="I303" i="5"/>
  <c r="S303" i="5" s="1"/>
  <c r="D895" i="4"/>
  <c r="B895" i="4"/>
  <c r="C895" i="4" s="1"/>
  <c r="E895" i="4" s="1"/>
  <c r="I901" i="5" l="1"/>
  <c r="R901" i="5"/>
  <c r="S901" i="5"/>
  <c r="P901" i="5"/>
  <c r="Q901" i="5"/>
  <c r="H902" i="5"/>
  <c r="L901" i="5"/>
  <c r="J901" i="5"/>
  <c r="K901" i="5"/>
  <c r="S901" i="4"/>
  <c r="R901" i="4"/>
  <c r="Q901" i="4"/>
  <c r="P901" i="4"/>
  <c r="K901" i="4"/>
  <c r="A902" i="4"/>
  <c r="G902" i="4"/>
  <c r="J303" i="5"/>
  <c r="L303" i="5"/>
  <c r="Q303" i="5" s="1"/>
  <c r="D896" i="4"/>
  <c r="B896" i="4"/>
  <c r="C896" i="4" s="1"/>
  <c r="E896" i="4" s="1"/>
  <c r="I902" i="5" l="1"/>
  <c r="R902" i="5"/>
  <c r="Q902" i="5"/>
  <c r="P902" i="5"/>
  <c r="S902" i="5"/>
  <c r="H903" i="5"/>
  <c r="L902" i="5"/>
  <c r="J902" i="5"/>
  <c r="K902" i="5"/>
  <c r="S902" i="4"/>
  <c r="R902" i="4"/>
  <c r="Q902" i="4"/>
  <c r="P902" i="4"/>
  <c r="K902" i="4"/>
  <c r="A903" i="4"/>
  <c r="G903" i="4"/>
  <c r="K303" i="5"/>
  <c r="P303" i="5" s="1"/>
  <c r="D897" i="4"/>
  <c r="B897" i="4"/>
  <c r="C897" i="4" s="1"/>
  <c r="E897" i="4" s="1"/>
  <c r="I903" i="5" l="1"/>
  <c r="R903" i="5"/>
  <c r="P903" i="5"/>
  <c r="Q903" i="5"/>
  <c r="S903" i="5"/>
  <c r="H904" i="5"/>
  <c r="L903" i="5"/>
  <c r="J903" i="5"/>
  <c r="K903" i="5"/>
  <c r="S903" i="4"/>
  <c r="R903" i="4"/>
  <c r="Q903" i="4"/>
  <c r="P903" i="4"/>
  <c r="K903" i="4"/>
  <c r="A904" i="4"/>
  <c r="G904" i="4"/>
  <c r="I304" i="5"/>
  <c r="S304" i="5" s="1"/>
  <c r="D898" i="4"/>
  <c r="B898" i="4"/>
  <c r="C898" i="4" s="1"/>
  <c r="E898" i="4" s="1"/>
  <c r="I904" i="5" l="1"/>
  <c r="R904" i="5"/>
  <c r="S904" i="5"/>
  <c r="P904" i="5"/>
  <c r="Q904" i="5"/>
  <c r="H905" i="5"/>
  <c r="J904" i="5"/>
  <c r="K904" i="5"/>
  <c r="L904" i="5"/>
  <c r="S904" i="4"/>
  <c r="R904" i="4"/>
  <c r="Q904" i="4"/>
  <c r="P904" i="4"/>
  <c r="K904" i="4"/>
  <c r="A905" i="4"/>
  <c r="G905" i="4"/>
  <c r="J304" i="5"/>
  <c r="L304" i="5"/>
  <c r="Q304" i="5" s="1"/>
  <c r="D899" i="4"/>
  <c r="B899" i="4"/>
  <c r="C899" i="4" s="1"/>
  <c r="E899" i="4" s="1"/>
  <c r="I905" i="5" l="1"/>
  <c r="R905" i="5"/>
  <c r="S905" i="5"/>
  <c r="P905" i="5"/>
  <c r="Q905" i="5"/>
  <c r="H906" i="5"/>
  <c r="J905" i="5"/>
  <c r="K905" i="5"/>
  <c r="L905" i="5"/>
  <c r="S905" i="4"/>
  <c r="R905" i="4"/>
  <c r="Q905" i="4"/>
  <c r="P905" i="4"/>
  <c r="K905" i="4"/>
  <c r="A906" i="4"/>
  <c r="G906" i="4"/>
  <c r="K304" i="5"/>
  <c r="P304" i="5" s="1"/>
  <c r="D900" i="4"/>
  <c r="B900" i="4"/>
  <c r="C900" i="4" s="1"/>
  <c r="E900" i="4" s="1"/>
  <c r="I906" i="5" l="1"/>
  <c r="R906" i="5"/>
  <c r="S906" i="5"/>
  <c r="Q906" i="5"/>
  <c r="P906" i="5"/>
  <c r="H907" i="5"/>
  <c r="K906" i="5"/>
  <c r="L906" i="5"/>
  <c r="J906" i="5"/>
  <c r="S906" i="4"/>
  <c r="R906" i="4"/>
  <c r="Q906" i="4"/>
  <c r="P906" i="4"/>
  <c r="K906" i="4"/>
  <c r="A907" i="4"/>
  <c r="G907" i="4"/>
  <c r="I305" i="5"/>
  <c r="S305" i="5" s="1"/>
  <c r="D901" i="4"/>
  <c r="B901" i="4"/>
  <c r="C901" i="4" s="1"/>
  <c r="E901" i="4" s="1"/>
  <c r="I907" i="5" l="1"/>
  <c r="R907" i="5"/>
  <c r="S907" i="5"/>
  <c r="Q907" i="5"/>
  <c r="P907" i="5"/>
  <c r="J907" i="5"/>
  <c r="L907" i="5"/>
  <c r="K907" i="5"/>
  <c r="H908" i="5"/>
  <c r="S907" i="4"/>
  <c r="R907" i="4"/>
  <c r="Q907" i="4"/>
  <c r="P907" i="4"/>
  <c r="K907" i="4"/>
  <c r="A908" i="4"/>
  <c r="G908" i="4"/>
  <c r="J305" i="5"/>
  <c r="L305" i="5"/>
  <c r="Q305" i="5" s="1"/>
  <c r="D902" i="4"/>
  <c r="B902" i="4"/>
  <c r="C902" i="4" s="1"/>
  <c r="E902" i="4" s="1"/>
  <c r="I908" i="5" l="1"/>
  <c r="R908" i="5"/>
  <c r="P908" i="5"/>
  <c r="S908" i="5"/>
  <c r="Q908" i="5"/>
  <c r="L908" i="5"/>
  <c r="J908" i="5"/>
  <c r="K908" i="5"/>
  <c r="H909" i="5"/>
  <c r="S908" i="4"/>
  <c r="R908" i="4"/>
  <c r="Q908" i="4"/>
  <c r="P908" i="4"/>
  <c r="K908" i="4"/>
  <c r="A909" i="4"/>
  <c r="G909" i="4"/>
  <c r="K305" i="5"/>
  <c r="P305" i="5" s="1"/>
  <c r="D903" i="4"/>
  <c r="B903" i="4"/>
  <c r="C903" i="4" s="1"/>
  <c r="E903" i="4" s="1"/>
  <c r="I909" i="5" l="1"/>
  <c r="R909" i="5"/>
  <c r="P909" i="5"/>
  <c r="S909" i="5"/>
  <c r="Q909" i="5"/>
  <c r="J909" i="5"/>
  <c r="K909" i="5"/>
  <c r="L909" i="5"/>
  <c r="H910" i="5"/>
  <c r="S909" i="4"/>
  <c r="R909" i="4"/>
  <c r="P909" i="4"/>
  <c r="Q909" i="4"/>
  <c r="K909" i="4"/>
  <c r="A910" i="4"/>
  <c r="G910" i="4"/>
  <c r="I306" i="5"/>
  <c r="S306" i="5" s="1"/>
  <c r="D904" i="4"/>
  <c r="B904" i="4"/>
  <c r="C904" i="4" s="1"/>
  <c r="E904" i="4" s="1"/>
  <c r="I910" i="5" l="1"/>
  <c r="R910" i="5"/>
  <c r="S910" i="5"/>
  <c r="P910" i="5"/>
  <c r="Q910" i="5"/>
  <c r="H911" i="5"/>
  <c r="K910" i="5"/>
  <c r="J910" i="5"/>
  <c r="L910" i="5"/>
  <c r="S910" i="4"/>
  <c r="R910" i="4"/>
  <c r="P910" i="4"/>
  <c r="Q910" i="4"/>
  <c r="K910" i="4"/>
  <c r="A911" i="4"/>
  <c r="G911" i="4"/>
  <c r="J306" i="5"/>
  <c r="L306" i="5"/>
  <c r="Q306" i="5" s="1"/>
  <c r="D905" i="4"/>
  <c r="B905" i="4"/>
  <c r="C905" i="4" s="1"/>
  <c r="E905" i="4" s="1"/>
  <c r="I911" i="5" l="1"/>
  <c r="R911" i="5"/>
  <c r="S911" i="5"/>
  <c r="P911" i="5"/>
  <c r="Q911" i="5"/>
  <c r="H912" i="5"/>
  <c r="J911" i="5"/>
  <c r="K911" i="5"/>
  <c r="L911" i="5"/>
  <c r="S911" i="4"/>
  <c r="R911" i="4"/>
  <c r="P911" i="4"/>
  <c r="Q911" i="4"/>
  <c r="K911" i="4"/>
  <c r="A912" i="4"/>
  <c r="G912" i="4"/>
  <c r="K306" i="5"/>
  <c r="P306" i="5" s="1"/>
  <c r="D906" i="4"/>
  <c r="B906" i="4"/>
  <c r="C906" i="4" s="1"/>
  <c r="E906" i="4" s="1"/>
  <c r="I912" i="5" l="1"/>
  <c r="R912" i="5"/>
  <c r="S912" i="5"/>
  <c r="P912" i="5"/>
  <c r="Q912" i="5"/>
  <c r="L912" i="5"/>
  <c r="J912" i="5"/>
  <c r="K912" i="5"/>
  <c r="H913" i="5"/>
  <c r="R912" i="4"/>
  <c r="S912" i="4"/>
  <c r="Q912" i="4"/>
  <c r="P912" i="4"/>
  <c r="K912" i="4"/>
  <c r="A913" i="4"/>
  <c r="G913" i="4"/>
  <c r="I307" i="5"/>
  <c r="S307" i="5" s="1"/>
  <c r="D907" i="4"/>
  <c r="B907" i="4"/>
  <c r="C907" i="4" s="1"/>
  <c r="E907" i="4" s="1"/>
  <c r="I913" i="5" l="1"/>
  <c r="R913" i="5"/>
  <c r="S913" i="5"/>
  <c r="P913" i="5"/>
  <c r="Q913" i="5"/>
  <c r="H914" i="5"/>
  <c r="K913" i="5"/>
  <c r="L913" i="5"/>
  <c r="J913" i="5"/>
  <c r="S913" i="4"/>
  <c r="R913" i="4"/>
  <c r="Q913" i="4"/>
  <c r="P913" i="4"/>
  <c r="K913" i="4"/>
  <c r="A914" i="4"/>
  <c r="G914" i="4"/>
  <c r="J307" i="5"/>
  <c r="L307" i="5"/>
  <c r="Q307" i="5" s="1"/>
  <c r="D908" i="4"/>
  <c r="B908" i="4"/>
  <c r="C908" i="4" s="1"/>
  <c r="E908" i="4" s="1"/>
  <c r="I914" i="5" l="1"/>
  <c r="R914" i="5"/>
  <c r="S914" i="5"/>
  <c r="P914" i="5"/>
  <c r="Q914" i="5"/>
  <c r="H915" i="5"/>
  <c r="J914" i="5"/>
  <c r="K914" i="5"/>
  <c r="L914" i="5"/>
  <c r="S914" i="4"/>
  <c r="R914" i="4"/>
  <c r="Q914" i="4"/>
  <c r="P914" i="4"/>
  <c r="K914" i="4"/>
  <c r="A915" i="4"/>
  <c r="G915" i="4"/>
  <c r="K307" i="5"/>
  <c r="P307" i="5" s="1"/>
  <c r="D909" i="4"/>
  <c r="B909" i="4"/>
  <c r="C909" i="4" s="1"/>
  <c r="E909" i="4" s="1"/>
  <c r="I915" i="5" l="1"/>
  <c r="R915" i="5"/>
  <c r="S915" i="5"/>
  <c r="P915" i="5"/>
  <c r="Q915" i="5"/>
  <c r="L915" i="5"/>
  <c r="J915" i="5"/>
  <c r="K915" i="5"/>
  <c r="H916" i="5"/>
  <c r="S915" i="4"/>
  <c r="R915" i="4"/>
  <c r="Q915" i="4"/>
  <c r="P915" i="4"/>
  <c r="K915" i="4"/>
  <c r="A916" i="4"/>
  <c r="G916" i="4"/>
  <c r="I308" i="5"/>
  <c r="S308" i="5" s="1"/>
  <c r="D910" i="4"/>
  <c r="B910" i="4"/>
  <c r="C910" i="4" s="1"/>
  <c r="E910" i="4" s="1"/>
  <c r="I916" i="5" l="1"/>
  <c r="R916" i="5"/>
  <c r="P916" i="5"/>
  <c r="S916" i="5"/>
  <c r="Q916" i="5"/>
  <c r="H917" i="5"/>
  <c r="J916" i="5"/>
  <c r="L916" i="5"/>
  <c r="K916" i="5"/>
  <c r="S916" i="4"/>
  <c r="R916" i="4"/>
  <c r="P916" i="4"/>
  <c r="Q916" i="4"/>
  <c r="K916" i="4"/>
  <c r="A917" i="4"/>
  <c r="G917" i="4"/>
  <c r="J308" i="5"/>
  <c r="L308" i="5"/>
  <c r="Q308" i="5" s="1"/>
  <c r="D911" i="4"/>
  <c r="B911" i="4"/>
  <c r="C911" i="4" s="1"/>
  <c r="E911" i="4" s="1"/>
  <c r="I917" i="5" l="1"/>
  <c r="P917" i="5"/>
  <c r="R917" i="5"/>
  <c r="S917" i="5"/>
  <c r="Q917" i="5"/>
  <c r="H918" i="5"/>
  <c r="K917" i="5"/>
  <c r="J917" i="5"/>
  <c r="L917" i="5"/>
  <c r="S917" i="4"/>
  <c r="R917" i="4"/>
  <c r="P917" i="4"/>
  <c r="Q917" i="4"/>
  <c r="K917" i="4"/>
  <c r="A918" i="4"/>
  <c r="G918" i="4"/>
  <c r="K308" i="5"/>
  <c r="P308" i="5" s="1"/>
  <c r="D912" i="4"/>
  <c r="B912" i="4"/>
  <c r="C912" i="4" s="1"/>
  <c r="E912" i="4" s="1"/>
  <c r="I918" i="5" l="1"/>
  <c r="R918" i="5"/>
  <c r="P918" i="5"/>
  <c r="S918" i="5"/>
  <c r="Q918" i="5"/>
  <c r="J918" i="5"/>
  <c r="K918" i="5"/>
  <c r="L918" i="5"/>
  <c r="H919" i="5"/>
  <c r="S918" i="4"/>
  <c r="R918" i="4"/>
  <c r="P918" i="4"/>
  <c r="Q918" i="4"/>
  <c r="K918" i="4"/>
  <c r="A919" i="4"/>
  <c r="G919" i="4"/>
  <c r="I309" i="5"/>
  <c r="S309" i="5" s="1"/>
  <c r="D913" i="4"/>
  <c r="B913" i="4"/>
  <c r="C913" i="4" s="1"/>
  <c r="E913" i="4" s="1"/>
  <c r="I919" i="5" l="1"/>
  <c r="R919" i="5"/>
  <c r="S919" i="5"/>
  <c r="Q919" i="5"/>
  <c r="P919" i="5"/>
  <c r="H920" i="5"/>
  <c r="L919" i="5"/>
  <c r="J919" i="5"/>
  <c r="K919" i="5"/>
  <c r="S919" i="4"/>
  <c r="R919" i="4"/>
  <c r="Q919" i="4"/>
  <c r="P919" i="4"/>
  <c r="K919" i="4"/>
  <c r="A920" i="4"/>
  <c r="G920" i="4"/>
  <c r="J309" i="5"/>
  <c r="L309" i="5"/>
  <c r="Q309" i="5" s="1"/>
  <c r="D914" i="4"/>
  <c r="B914" i="4"/>
  <c r="C914" i="4" s="1"/>
  <c r="E914" i="4" s="1"/>
  <c r="I920" i="5" l="1"/>
  <c r="R920" i="5"/>
  <c r="S920" i="5"/>
  <c r="P920" i="5"/>
  <c r="Q920" i="5"/>
  <c r="J920" i="5"/>
  <c r="K920" i="5"/>
  <c r="L920" i="5"/>
  <c r="H921" i="5"/>
  <c r="R920" i="4"/>
  <c r="S920" i="4"/>
  <c r="Q920" i="4"/>
  <c r="P920" i="4"/>
  <c r="K920" i="4"/>
  <c r="A921" i="4"/>
  <c r="G921" i="4"/>
  <c r="K309" i="5"/>
  <c r="P309" i="5" s="1"/>
  <c r="D915" i="4"/>
  <c r="B915" i="4"/>
  <c r="C915" i="4" s="1"/>
  <c r="E915" i="4" s="1"/>
  <c r="I921" i="5" l="1"/>
  <c r="R921" i="5"/>
  <c r="S921" i="5"/>
  <c r="P921" i="5"/>
  <c r="Q921" i="5"/>
  <c r="K921" i="5"/>
  <c r="L921" i="5"/>
  <c r="J921" i="5"/>
  <c r="H922" i="5"/>
  <c r="R921" i="4"/>
  <c r="S921" i="4"/>
  <c r="Q921" i="4"/>
  <c r="P921" i="4"/>
  <c r="K921" i="4"/>
  <c r="A922" i="4"/>
  <c r="G922" i="4"/>
  <c r="I310" i="5"/>
  <c r="S310" i="5" s="1"/>
  <c r="C916" i="4"/>
  <c r="E916" i="4" s="1"/>
  <c r="D916" i="4"/>
  <c r="B916" i="4"/>
  <c r="I922" i="5" l="1"/>
  <c r="S922" i="5"/>
  <c r="R922" i="5"/>
  <c r="P922" i="5"/>
  <c r="Q922" i="5"/>
  <c r="H923" i="5"/>
  <c r="K922" i="5"/>
  <c r="L922" i="5"/>
  <c r="J922" i="5"/>
  <c r="S922" i="4"/>
  <c r="R922" i="4"/>
  <c r="Q922" i="4"/>
  <c r="P922" i="4"/>
  <c r="K922" i="4"/>
  <c r="A923" i="4"/>
  <c r="G923" i="4"/>
  <c r="J310" i="5"/>
  <c r="L310" i="5"/>
  <c r="Q310" i="5" s="1"/>
  <c r="D917" i="4"/>
  <c r="B917" i="4"/>
  <c r="C917" i="4" s="1"/>
  <c r="E917" i="4" s="1"/>
  <c r="I923" i="5" l="1"/>
  <c r="R923" i="5"/>
  <c r="S923" i="5"/>
  <c r="P923" i="5"/>
  <c r="Q923" i="5"/>
  <c r="H924" i="5"/>
  <c r="J923" i="5"/>
  <c r="K923" i="5"/>
  <c r="L923" i="5"/>
  <c r="S923" i="4"/>
  <c r="Q923" i="4"/>
  <c r="R923" i="4"/>
  <c r="P923" i="4"/>
  <c r="K923" i="4"/>
  <c r="A924" i="4"/>
  <c r="G924" i="4"/>
  <c r="K310" i="5"/>
  <c r="P310" i="5" s="1"/>
  <c r="D918" i="4"/>
  <c r="B918" i="4"/>
  <c r="C918" i="4" s="1"/>
  <c r="E918" i="4" s="1"/>
  <c r="I924" i="5" l="1"/>
  <c r="R924" i="5"/>
  <c r="P924" i="5"/>
  <c r="S924" i="5"/>
  <c r="Q924" i="5"/>
  <c r="H925" i="5"/>
  <c r="L924" i="5"/>
  <c r="J924" i="5"/>
  <c r="K924" i="5"/>
  <c r="S924" i="4"/>
  <c r="R924" i="4"/>
  <c r="P924" i="4"/>
  <c r="Q924" i="4"/>
  <c r="K924" i="4"/>
  <c r="A925" i="4"/>
  <c r="G925" i="4"/>
  <c r="I311" i="5"/>
  <c r="S311" i="5" s="1"/>
  <c r="D919" i="4"/>
  <c r="B919" i="4"/>
  <c r="C919" i="4" s="1"/>
  <c r="E919" i="4" s="1"/>
  <c r="I925" i="5" l="1"/>
  <c r="R925" i="5"/>
  <c r="P925" i="5"/>
  <c r="S925" i="5"/>
  <c r="Q925" i="5"/>
  <c r="H926" i="5"/>
  <c r="J925" i="5"/>
  <c r="K925" i="5"/>
  <c r="L925" i="5"/>
  <c r="S925" i="4"/>
  <c r="R925" i="4"/>
  <c r="P925" i="4"/>
  <c r="Q925" i="4"/>
  <c r="K925" i="4"/>
  <c r="A926" i="4"/>
  <c r="G926" i="4"/>
  <c r="L311" i="5"/>
  <c r="Q311" i="5" s="1"/>
  <c r="J311" i="5"/>
  <c r="D920" i="4"/>
  <c r="B920" i="4"/>
  <c r="C920" i="4" s="1"/>
  <c r="E920" i="4" s="1"/>
  <c r="I926" i="5" l="1"/>
  <c r="R926" i="5"/>
  <c r="S926" i="5"/>
  <c r="P926" i="5"/>
  <c r="Q926" i="5"/>
  <c r="H927" i="5"/>
  <c r="K926" i="5"/>
  <c r="J926" i="5"/>
  <c r="L926" i="5"/>
  <c r="S926" i="4"/>
  <c r="R926" i="4"/>
  <c r="P926" i="4"/>
  <c r="Q926" i="4"/>
  <c r="K926" i="4"/>
  <c r="A927" i="4"/>
  <c r="G927" i="4"/>
  <c r="K311" i="5"/>
  <c r="P311" i="5" s="1"/>
  <c r="D921" i="4"/>
  <c r="B921" i="4"/>
  <c r="C921" i="4" s="1"/>
  <c r="E921" i="4" s="1"/>
  <c r="I927" i="5" l="1"/>
  <c r="R927" i="5"/>
  <c r="S927" i="5"/>
  <c r="P927" i="5"/>
  <c r="Q927" i="5"/>
  <c r="J927" i="5"/>
  <c r="K927" i="5"/>
  <c r="L927" i="5"/>
  <c r="H928" i="5"/>
  <c r="S927" i="4"/>
  <c r="R927" i="4"/>
  <c r="Q927" i="4"/>
  <c r="P927" i="4"/>
  <c r="K927" i="4"/>
  <c r="A928" i="4"/>
  <c r="G928" i="4"/>
  <c r="I312" i="5"/>
  <c r="S312" i="5" s="1"/>
  <c r="D922" i="4"/>
  <c r="B922" i="4"/>
  <c r="C922" i="4" s="1"/>
  <c r="E922" i="4" s="1"/>
  <c r="I928" i="5" l="1"/>
  <c r="R928" i="5"/>
  <c r="S928" i="5"/>
  <c r="P928" i="5"/>
  <c r="Q928" i="5"/>
  <c r="H929" i="5"/>
  <c r="K928" i="5"/>
  <c r="J928" i="5"/>
  <c r="L928" i="5"/>
  <c r="R928" i="4"/>
  <c r="S928" i="4"/>
  <c r="P928" i="4"/>
  <c r="Q928" i="4"/>
  <c r="K928" i="4"/>
  <c r="A929" i="4"/>
  <c r="G929" i="4"/>
  <c r="L312" i="5"/>
  <c r="Q312" i="5" s="1"/>
  <c r="J312" i="5"/>
  <c r="D923" i="4"/>
  <c r="B923" i="4"/>
  <c r="C923" i="4" s="1"/>
  <c r="E923" i="4" s="1"/>
  <c r="I929" i="5" l="1"/>
  <c r="R929" i="5"/>
  <c r="S929" i="5"/>
  <c r="P929" i="5"/>
  <c r="Q929" i="5"/>
  <c r="H930" i="5"/>
  <c r="J929" i="5"/>
  <c r="K929" i="5"/>
  <c r="L929" i="5"/>
  <c r="R929" i="4"/>
  <c r="S929" i="4"/>
  <c r="P929" i="4"/>
  <c r="Q929" i="4"/>
  <c r="K929" i="4"/>
  <c r="A930" i="4"/>
  <c r="G930" i="4"/>
  <c r="K312" i="5"/>
  <c r="P312" i="5" s="1"/>
  <c r="D924" i="4"/>
  <c r="B924" i="4"/>
  <c r="C924" i="4" s="1"/>
  <c r="E924" i="4" s="1"/>
  <c r="I930" i="5" l="1"/>
  <c r="R930" i="5"/>
  <c r="P930" i="5"/>
  <c r="S930" i="5"/>
  <c r="Q930" i="5"/>
  <c r="K930" i="5"/>
  <c r="J930" i="5"/>
  <c r="L930" i="5"/>
  <c r="H931" i="5"/>
  <c r="R930" i="4"/>
  <c r="S930" i="4"/>
  <c r="Q930" i="4"/>
  <c r="P930" i="4"/>
  <c r="A931" i="4"/>
  <c r="G931" i="4"/>
  <c r="K930" i="4"/>
  <c r="I313" i="5"/>
  <c r="S313" i="5" s="1"/>
  <c r="D925" i="4"/>
  <c r="B925" i="4"/>
  <c r="C925" i="4" s="1"/>
  <c r="E925" i="4" s="1"/>
  <c r="I931" i="5" l="1"/>
  <c r="R931" i="5"/>
  <c r="S931" i="5"/>
  <c r="P931" i="5"/>
  <c r="Q931" i="5"/>
  <c r="H932" i="5"/>
  <c r="J931" i="5"/>
  <c r="K931" i="5"/>
  <c r="L931" i="5"/>
  <c r="S931" i="4"/>
  <c r="R931" i="4"/>
  <c r="Q931" i="4"/>
  <c r="P931" i="4"/>
  <c r="K931" i="4"/>
  <c r="A932" i="4"/>
  <c r="G932" i="4"/>
  <c r="J313" i="5"/>
  <c r="L313" i="5"/>
  <c r="Q313" i="5" s="1"/>
  <c r="D926" i="4"/>
  <c r="B926" i="4"/>
  <c r="C926" i="4" s="1"/>
  <c r="E926" i="4" s="1"/>
  <c r="I932" i="5" l="1"/>
  <c r="S932" i="5"/>
  <c r="P932" i="5"/>
  <c r="R932" i="5"/>
  <c r="Q932" i="5"/>
  <c r="H933" i="5"/>
  <c r="K932" i="5"/>
  <c r="J932" i="5"/>
  <c r="L932" i="5"/>
  <c r="S932" i="4"/>
  <c r="R932" i="4"/>
  <c r="P932" i="4"/>
  <c r="Q932" i="4"/>
  <c r="K932" i="4"/>
  <c r="A933" i="4"/>
  <c r="G933" i="4"/>
  <c r="K313" i="5"/>
  <c r="P313" i="5" s="1"/>
  <c r="D927" i="4"/>
  <c r="B927" i="4"/>
  <c r="C927" i="4" s="1"/>
  <c r="E927" i="4" s="1"/>
  <c r="I933" i="5" l="1"/>
  <c r="R933" i="5"/>
  <c r="S933" i="5"/>
  <c r="P933" i="5"/>
  <c r="Q933" i="5"/>
  <c r="J933" i="5"/>
  <c r="K933" i="5"/>
  <c r="L933" i="5"/>
  <c r="H934" i="5"/>
  <c r="S933" i="4"/>
  <c r="R933" i="4"/>
  <c r="P933" i="4"/>
  <c r="Q933" i="4"/>
  <c r="A934" i="4"/>
  <c r="G934" i="4"/>
  <c r="K933" i="4"/>
  <c r="I314" i="5"/>
  <c r="S314" i="5" s="1"/>
  <c r="D928" i="4"/>
  <c r="B928" i="4"/>
  <c r="C928" i="4" s="1"/>
  <c r="E928" i="4" s="1"/>
  <c r="I934" i="5" l="1"/>
  <c r="R934" i="5"/>
  <c r="S934" i="5"/>
  <c r="Q934" i="5"/>
  <c r="P934" i="5"/>
  <c r="H935" i="5"/>
  <c r="K934" i="5"/>
  <c r="J934" i="5"/>
  <c r="L934" i="5"/>
  <c r="S934" i="4"/>
  <c r="R934" i="4"/>
  <c r="P934" i="4"/>
  <c r="Q934" i="4"/>
  <c r="K934" i="4"/>
  <c r="A935" i="4"/>
  <c r="G935" i="4"/>
  <c r="L314" i="5"/>
  <c r="Q314" i="5" s="1"/>
  <c r="J314" i="5"/>
  <c r="D929" i="4"/>
  <c r="B929" i="4"/>
  <c r="C929" i="4" s="1"/>
  <c r="E929" i="4" s="1"/>
  <c r="I935" i="5" l="1"/>
  <c r="R935" i="5"/>
  <c r="P935" i="5"/>
  <c r="S935" i="5"/>
  <c r="Q935" i="5"/>
  <c r="H936" i="5"/>
  <c r="J935" i="5"/>
  <c r="K935" i="5"/>
  <c r="L935" i="5"/>
  <c r="S935" i="4"/>
  <c r="R935" i="4"/>
  <c r="P935" i="4"/>
  <c r="Q935" i="4"/>
  <c r="A936" i="4"/>
  <c r="G936" i="4"/>
  <c r="K935" i="4"/>
  <c r="K314" i="5"/>
  <c r="P314" i="5" s="1"/>
  <c r="D930" i="4"/>
  <c r="B930" i="4"/>
  <c r="C930" i="4" s="1"/>
  <c r="E930" i="4" s="1"/>
  <c r="I936" i="5" l="1"/>
  <c r="R936" i="5"/>
  <c r="S936" i="5"/>
  <c r="P936" i="5"/>
  <c r="Q936" i="5"/>
  <c r="K936" i="5"/>
  <c r="J936" i="5"/>
  <c r="L936" i="5"/>
  <c r="H937" i="5"/>
  <c r="R936" i="4"/>
  <c r="S936" i="4"/>
  <c r="Q936" i="4"/>
  <c r="P936" i="4"/>
  <c r="K936" i="4"/>
  <c r="A937" i="4"/>
  <c r="G937" i="4"/>
  <c r="I315" i="5"/>
  <c r="S315" i="5" s="1"/>
  <c r="D931" i="4"/>
  <c r="B931" i="4"/>
  <c r="C931" i="4" s="1"/>
  <c r="E931" i="4" s="1"/>
  <c r="I937" i="5" l="1"/>
  <c r="R937" i="5"/>
  <c r="S937" i="5"/>
  <c r="P937" i="5"/>
  <c r="Q937" i="5"/>
  <c r="H938" i="5"/>
  <c r="J937" i="5"/>
  <c r="K937" i="5"/>
  <c r="L937" i="5"/>
  <c r="R937" i="4"/>
  <c r="S937" i="4"/>
  <c r="Q937" i="4"/>
  <c r="P937" i="4"/>
  <c r="K937" i="4"/>
  <c r="A938" i="4"/>
  <c r="G938" i="4"/>
  <c r="J315" i="5"/>
  <c r="L315" i="5"/>
  <c r="Q315" i="5" s="1"/>
  <c r="D932" i="4"/>
  <c r="B932" i="4"/>
  <c r="C932" i="4" s="1"/>
  <c r="E932" i="4" s="1"/>
  <c r="I938" i="5" l="1"/>
  <c r="R938" i="5"/>
  <c r="S938" i="5"/>
  <c r="P938" i="5"/>
  <c r="Q938" i="5"/>
  <c r="H939" i="5"/>
  <c r="K938" i="5"/>
  <c r="J938" i="5"/>
  <c r="L938" i="5"/>
  <c r="R938" i="4"/>
  <c r="S938" i="4"/>
  <c r="Q938" i="4"/>
  <c r="P938" i="4"/>
  <c r="A939" i="4"/>
  <c r="G939" i="4"/>
  <c r="K938" i="4"/>
  <c r="K315" i="5"/>
  <c r="P315" i="5" s="1"/>
  <c r="D933" i="4"/>
  <c r="B933" i="4"/>
  <c r="C933" i="4" s="1"/>
  <c r="E933" i="4" s="1"/>
  <c r="I939" i="5" l="1"/>
  <c r="R939" i="5"/>
  <c r="S939" i="5"/>
  <c r="Q939" i="5"/>
  <c r="P939" i="5"/>
  <c r="J939" i="5"/>
  <c r="K939" i="5"/>
  <c r="L939" i="5"/>
  <c r="H940" i="5"/>
  <c r="S939" i="4"/>
  <c r="R939" i="4"/>
  <c r="Q939" i="4"/>
  <c r="P939" i="4"/>
  <c r="K939" i="4"/>
  <c r="A940" i="4"/>
  <c r="G940" i="4"/>
  <c r="I316" i="5"/>
  <c r="S316" i="5" s="1"/>
  <c r="D934" i="4"/>
  <c r="B934" i="4"/>
  <c r="C934" i="4" s="1"/>
  <c r="E934" i="4" s="1"/>
  <c r="I940" i="5" l="1"/>
  <c r="R940" i="5"/>
  <c r="P940" i="5"/>
  <c r="S940" i="5"/>
  <c r="Q940" i="5"/>
  <c r="H941" i="5"/>
  <c r="K940" i="5"/>
  <c r="J940" i="5"/>
  <c r="L940" i="5"/>
  <c r="S940" i="4"/>
  <c r="R940" i="4"/>
  <c r="P940" i="4"/>
  <c r="Q940" i="4"/>
  <c r="K940" i="4"/>
  <c r="A941" i="4"/>
  <c r="G941" i="4"/>
  <c r="L316" i="5"/>
  <c r="Q316" i="5" s="1"/>
  <c r="J316" i="5"/>
  <c r="D935" i="4"/>
  <c r="B935" i="4"/>
  <c r="C935" i="4" s="1"/>
  <c r="E935" i="4" s="1"/>
  <c r="I941" i="5" l="1"/>
  <c r="R941" i="5"/>
  <c r="P941" i="5"/>
  <c r="S941" i="5"/>
  <c r="Q941" i="5"/>
  <c r="H942" i="5"/>
  <c r="J941" i="5"/>
  <c r="K941" i="5"/>
  <c r="L941" i="5"/>
  <c r="S941" i="4"/>
  <c r="R941" i="4"/>
  <c r="P941" i="4"/>
  <c r="Q941" i="4"/>
  <c r="K941" i="4"/>
  <c r="A942" i="4"/>
  <c r="G942" i="4"/>
  <c r="K316" i="5"/>
  <c r="P316" i="5" s="1"/>
  <c r="D936" i="4"/>
  <c r="B936" i="4"/>
  <c r="C936" i="4" s="1"/>
  <c r="E936" i="4" s="1"/>
  <c r="I942" i="5" l="1"/>
  <c r="R942" i="5"/>
  <c r="S942" i="5"/>
  <c r="Q942" i="5"/>
  <c r="P942" i="5"/>
  <c r="K942" i="5"/>
  <c r="J942" i="5"/>
  <c r="L942" i="5"/>
  <c r="H943" i="5"/>
  <c r="S942" i="4"/>
  <c r="R942" i="4"/>
  <c r="P942" i="4"/>
  <c r="Q942" i="4"/>
  <c r="K942" i="4"/>
  <c r="A943" i="4"/>
  <c r="G943" i="4"/>
  <c r="I317" i="5"/>
  <c r="S317" i="5" s="1"/>
  <c r="D937" i="4"/>
  <c r="B937" i="4"/>
  <c r="C937" i="4" s="1"/>
  <c r="E937" i="4" s="1"/>
  <c r="I943" i="5" l="1"/>
  <c r="R943" i="5"/>
  <c r="S943" i="5"/>
  <c r="Q943" i="5"/>
  <c r="P943" i="5"/>
  <c r="H944" i="5"/>
  <c r="J943" i="5"/>
  <c r="K943" i="5"/>
  <c r="L943" i="5"/>
  <c r="S943" i="4"/>
  <c r="R943" i="4"/>
  <c r="P943" i="4"/>
  <c r="Q943" i="4"/>
  <c r="K943" i="4"/>
  <c r="A944" i="4"/>
  <c r="G944" i="4"/>
  <c r="J317" i="5"/>
  <c r="L317" i="5"/>
  <c r="Q317" i="5" s="1"/>
  <c r="D938" i="4"/>
  <c r="B938" i="4"/>
  <c r="C938" i="4" s="1"/>
  <c r="E938" i="4" s="1"/>
  <c r="I944" i="5" l="1"/>
  <c r="R944" i="5"/>
  <c r="S944" i="5"/>
  <c r="P944" i="5"/>
  <c r="Q944" i="5"/>
  <c r="K944" i="5"/>
  <c r="J944" i="5"/>
  <c r="L944" i="5"/>
  <c r="H945" i="5"/>
  <c r="S944" i="4"/>
  <c r="R944" i="4"/>
  <c r="P944" i="4"/>
  <c r="Q944" i="4"/>
  <c r="K944" i="4"/>
  <c r="A945" i="4"/>
  <c r="G945" i="4"/>
  <c r="K317" i="5"/>
  <c r="P317" i="5" s="1"/>
  <c r="D939" i="4"/>
  <c r="B939" i="4"/>
  <c r="C939" i="4" s="1"/>
  <c r="E939" i="4" s="1"/>
  <c r="I945" i="5" l="1"/>
  <c r="R945" i="5"/>
  <c r="S945" i="5"/>
  <c r="P945" i="5"/>
  <c r="Q945" i="5"/>
  <c r="J945" i="5"/>
  <c r="K945" i="5"/>
  <c r="L945" i="5"/>
  <c r="H946" i="5"/>
  <c r="S945" i="4"/>
  <c r="R945" i="4"/>
  <c r="P945" i="4"/>
  <c r="Q945" i="4"/>
  <c r="K945" i="4"/>
  <c r="A946" i="4"/>
  <c r="G946" i="4"/>
  <c r="I318" i="5"/>
  <c r="S318" i="5" s="1"/>
  <c r="D940" i="4"/>
  <c r="B940" i="4"/>
  <c r="C940" i="4" s="1"/>
  <c r="E940" i="4" s="1"/>
  <c r="I946" i="5" l="1"/>
  <c r="R946" i="5"/>
  <c r="P946" i="5"/>
  <c r="S946" i="5"/>
  <c r="Q946" i="5"/>
  <c r="H947" i="5"/>
  <c r="K946" i="5"/>
  <c r="J946" i="5"/>
  <c r="L946" i="5"/>
  <c r="S946" i="4"/>
  <c r="R946" i="4"/>
  <c r="Q946" i="4"/>
  <c r="P946" i="4"/>
  <c r="K946" i="4"/>
  <c r="A947" i="4"/>
  <c r="G947" i="4"/>
  <c r="L318" i="5"/>
  <c r="Q318" i="5" s="1"/>
  <c r="J318" i="5"/>
  <c r="D941" i="4"/>
  <c r="B941" i="4"/>
  <c r="C941" i="4" s="1"/>
  <c r="E941" i="4" s="1"/>
  <c r="I947" i="5" l="1"/>
  <c r="R947" i="5"/>
  <c r="P947" i="5"/>
  <c r="S947" i="5"/>
  <c r="Q947" i="5"/>
  <c r="H948" i="5"/>
  <c r="J947" i="5"/>
  <c r="K947" i="5"/>
  <c r="L947" i="5"/>
  <c r="S947" i="4"/>
  <c r="R947" i="4"/>
  <c r="Q947" i="4"/>
  <c r="P947" i="4"/>
  <c r="K947" i="4"/>
  <c r="A948" i="4"/>
  <c r="G948" i="4"/>
  <c r="K318" i="5"/>
  <c r="P318" i="5" s="1"/>
  <c r="D942" i="4"/>
  <c r="B942" i="4"/>
  <c r="C942" i="4" s="1"/>
  <c r="E942" i="4" s="1"/>
  <c r="I948" i="5" l="1"/>
  <c r="R948" i="5"/>
  <c r="P948" i="5"/>
  <c r="S948" i="5"/>
  <c r="Q948" i="5"/>
  <c r="K948" i="5"/>
  <c r="J948" i="5"/>
  <c r="L948" i="5"/>
  <c r="H949" i="5"/>
  <c r="R948" i="4"/>
  <c r="S948" i="4"/>
  <c r="P948" i="4"/>
  <c r="Q948" i="4"/>
  <c r="A949" i="4"/>
  <c r="G949" i="4"/>
  <c r="K948" i="4"/>
  <c r="I319" i="5"/>
  <c r="S319" i="5" s="1"/>
  <c r="D943" i="4"/>
  <c r="B943" i="4"/>
  <c r="C943" i="4" s="1"/>
  <c r="E943" i="4" s="1"/>
  <c r="I949" i="5" l="1"/>
  <c r="P949" i="5"/>
  <c r="S949" i="5"/>
  <c r="R949" i="5"/>
  <c r="Q949" i="5"/>
  <c r="H950" i="5"/>
  <c r="J949" i="5"/>
  <c r="K949" i="5"/>
  <c r="L949" i="5"/>
  <c r="S949" i="4"/>
  <c r="R949" i="4"/>
  <c r="P949" i="4"/>
  <c r="Q949" i="4"/>
  <c r="K949" i="4"/>
  <c r="A950" i="4"/>
  <c r="G950" i="4"/>
  <c r="J319" i="5"/>
  <c r="L319" i="5"/>
  <c r="Q319" i="5" s="1"/>
  <c r="D944" i="4"/>
  <c r="B944" i="4"/>
  <c r="C944" i="4" s="1"/>
  <c r="E944" i="4" s="1"/>
  <c r="I950" i="5" l="1"/>
  <c r="R950" i="5"/>
  <c r="P950" i="5"/>
  <c r="S950" i="5"/>
  <c r="Q950" i="5"/>
  <c r="H951" i="5"/>
  <c r="K950" i="5"/>
  <c r="J950" i="5"/>
  <c r="L950" i="5"/>
  <c r="S950" i="4"/>
  <c r="R950" i="4"/>
  <c r="P950" i="4"/>
  <c r="Q950" i="4"/>
  <c r="K950" i="4"/>
  <c r="A951" i="4"/>
  <c r="G951" i="4"/>
  <c r="K319" i="5"/>
  <c r="P319" i="5" s="1"/>
  <c r="D945" i="4"/>
  <c r="B945" i="4"/>
  <c r="C945" i="4" s="1"/>
  <c r="E945" i="4" s="1"/>
  <c r="I951" i="5" l="1"/>
  <c r="R951" i="5"/>
  <c r="S951" i="5"/>
  <c r="Q951" i="5"/>
  <c r="P951" i="5"/>
  <c r="J951" i="5"/>
  <c r="K951" i="5"/>
  <c r="L951" i="5"/>
  <c r="H952" i="5"/>
  <c r="S951" i="4"/>
  <c r="R951" i="4"/>
  <c r="P951" i="4"/>
  <c r="Q951" i="4"/>
  <c r="K951" i="4"/>
  <c r="A952" i="4"/>
  <c r="G952" i="4"/>
  <c r="I320" i="5"/>
  <c r="S320" i="5" s="1"/>
  <c r="D946" i="4"/>
  <c r="B946" i="4"/>
  <c r="C946" i="4" s="1"/>
  <c r="E946" i="4" s="1"/>
  <c r="I952" i="5" l="1"/>
  <c r="R952" i="5"/>
  <c r="S952" i="5"/>
  <c r="Q952" i="5"/>
  <c r="P952" i="5"/>
  <c r="H953" i="5"/>
  <c r="K952" i="5"/>
  <c r="J952" i="5"/>
  <c r="L952" i="5"/>
  <c r="S952" i="4"/>
  <c r="R952" i="4"/>
  <c r="Q952" i="4"/>
  <c r="P952" i="4"/>
  <c r="K952" i="4"/>
  <c r="A953" i="4"/>
  <c r="G953" i="4"/>
  <c r="L320" i="5"/>
  <c r="Q320" i="5" s="1"/>
  <c r="J320" i="5"/>
  <c r="D947" i="4"/>
  <c r="B947" i="4"/>
  <c r="C947" i="4" s="1"/>
  <c r="E947" i="4" s="1"/>
  <c r="I953" i="5" l="1"/>
  <c r="R953" i="5"/>
  <c r="S953" i="5"/>
  <c r="P953" i="5"/>
  <c r="Q953" i="5"/>
  <c r="H954" i="5"/>
  <c r="J953" i="5"/>
  <c r="K953" i="5"/>
  <c r="L953" i="5"/>
  <c r="S953" i="4"/>
  <c r="R953" i="4"/>
  <c r="Q953" i="4"/>
  <c r="P953" i="4"/>
  <c r="K953" i="4"/>
  <c r="A954" i="4"/>
  <c r="G954" i="4"/>
  <c r="K320" i="5"/>
  <c r="P320" i="5" s="1"/>
  <c r="D948" i="4"/>
  <c r="B948" i="4"/>
  <c r="C948" i="4" s="1"/>
  <c r="E948" i="4" s="1"/>
  <c r="I954" i="5" l="1"/>
  <c r="S954" i="5"/>
  <c r="R954" i="5"/>
  <c r="P954" i="5"/>
  <c r="Q954" i="5"/>
  <c r="K954" i="5"/>
  <c r="J954" i="5"/>
  <c r="L954" i="5"/>
  <c r="H955" i="5"/>
  <c r="R954" i="4"/>
  <c r="S954" i="4"/>
  <c r="Q954" i="4"/>
  <c r="P954" i="4"/>
  <c r="K954" i="4"/>
  <c r="A955" i="4"/>
  <c r="G955" i="4"/>
  <c r="I321" i="5"/>
  <c r="S321" i="5" s="1"/>
  <c r="D949" i="4"/>
  <c r="B949" i="4"/>
  <c r="C949" i="4" s="1"/>
  <c r="E949" i="4" s="1"/>
  <c r="I955" i="5" l="1"/>
  <c r="R955" i="5"/>
  <c r="S955" i="5"/>
  <c r="P955" i="5"/>
  <c r="Q955" i="5"/>
  <c r="H956" i="5"/>
  <c r="J955" i="5"/>
  <c r="K955" i="5"/>
  <c r="L955" i="5"/>
  <c r="S955" i="4"/>
  <c r="Q955" i="4"/>
  <c r="R955" i="4"/>
  <c r="P955" i="4"/>
  <c r="K955" i="4"/>
  <c r="A956" i="4"/>
  <c r="G956" i="4"/>
  <c r="J321" i="5"/>
  <c r="L321" i="5"/>
  <c r="Q321" i="5" s="1"/>
  <c r="D950" i="4"/>
  <c r="B950" i="4"/>
  <c r="C950" i="4" s="1"/>
  <c r="E950" i="4" s="1"/>
  <c r="I956" i="5" l="1"/>
  <c r="R956" i="5"/>
  <c r="P956" i="5"/>
  <c r="S956" i="5"/>
  <c r="Q956" i="5"/>
  <c r="K956" i="5"/>
  <c r="J956" i="5"/>
  <c r="L956" i="5"/>
  <c r="H957" i="5"/>
  <c r="S956" i="4"/>
  <c r="R956" i="4"/>
  <c r="P956" i="4"/>
  <c r="Q956" i="4"/>
  <c r="K956" i="4"/>
  <c r="A957" i="4"/>
  <c r="G957" i="4"/>
  <c r="K321" i="5"/>
  <c r="P321" i="5" s="1"/>
  <c r="D951" i="4"/>
  <c r="B951" i="4"/>
  <c r="C951" i="4" s="1"/>
  <c r="E951" i="4" s="1"/>
  <c r="I957" i="5" l="1"/>
  <c r="R957" i="5"/>
  <c r="P957" i="5"/>
  <c r="S957" i="5"/>
  <c r="Q957" i="5"/>
  <c r="J957" i="5"/>
  <c r="K957" i="5"/>
  <c r="L957" i="5"/>
  <c r="H958" i="5"/>
  <c r="S957" i="4"/>
  <c r="R957" i="4"/>
  <c r="P957" i="4"/>
  <c r="Q957" i="4"/>
  <c r="A958" i="4"/>
  <c r="G958" i="4"/>
  <c r="K957" i="4"/>
  <c r="I322" i="5"/>
  <c r="S322" i="5" s="1"/>
  <c r="D952" i="4"/>
  <c r="B952" i="4"/>
  <c r="C952" i="4" s="1"/>
  <c r="E952" i="4" s="1"/>
  <c r="I958" i="5" l="1"/>
  <c r="R958" i="5"/>
  <c r="S958" i="5"/>
  <c r="P958" i="5"/>
  <c r="Q958" i="5"/>
  <c r="K958" i="5"/>
  <c r="J958" i="5"/>
  <c r="L958" i="5"/>
  <c r="H959" i="5"/>
  <c r="S958" i="4"/>
  <c r="R958" i="4"/>
  <c r="P958" i="4"/>
  <c r="Q958" i="4"/>
  <c r="K958" i="4"/>
  <c r="A959" i="4"/>
  <c r="G959" i="4"/>
  <c r="L322" i="5"/>
  <c r="Q322" i="5" s="1"/>
  <c r="J322" i="5"/>
  <c r="D953" i="4"/>
  <c r="B953" i="4"/>
  <c r="C953" i="4" s="1"/>
  <c r="E953" i="4" s="1"/>
  <c r="I959" i="5" l="1"/>
  <c r="R959" i="5"/>
  <c r="S959" i="5"/>
  <c r="P959" i="5"/>
  <c r="Q959" i="5"/>
  <c r="H960" i="5"/>
  <c r="J959" i="5"/>
  <c r="K959" i="5"/>
  <c r="L959" i="5"/>
  <c r="S959" i="4"/>
  <c r="R959" i="4"/>
  <c r="Q959" i="4"/>
  <c r="P959" i="4"/>
  <c r="K959" i="4"/>
  <c r="A960" i="4"/>
  <c r="G960" i="4"/>
  <c r="K322" i="5"/>
  <c r="P322" i="5" s="1"/>
  <c r="D954" i="4"/>
  <c r="B954" i="4"/>
  <c r="C954" i="4" s="1"/>
  <c r="E954" i="4" s="1"/>
  <c r="I960" i="5" l="1"/>
  <c r="R960" i="5"/>
  <c r="S960" i="5"/>
  <c r="P960" i="5"/>
  <c r="Q960" i="5"/>
  <c r="H961" i="5"/>
  <c r="K960" i="5"/>
  <c r="J960" i="5"/>
  <c r="L960" i="5"/>
  <c r="S960" i="4"/>
  <c r="R960" i="4"/>
  <c r="P960" i="4"/>
  <c r="Q960" i="4"/>
  <c r="K960" i="4"/>
  <c r="A961" i="4"/>
  <c r="G961" i="4"/>
  <c r="I323" i="5"/>
  <c r="S323" i="5" s="1"/>
  <c r="D955" i="4"/>
  <c r="B955" i="4"/>
  <c r="C955" i="4" s="1"/>
  <c r="E955" i="4" s="1"/>
  <c r="I961" i="5" l="1"/>
  <c r="R961" i="5"/>
  <c r="S961" i="5"/>
  <c r="P961" i="5"/>
  <c r="Q961" i="5"/>
  <c r="J961" i="5"/>
  <c r="K961" i="5"/>
  <c r="L961" i="5"/>
  <c r="H962" i="5"/>
  <c r="S961" i="4"/>
  <c r="R961" i="4"/>
  <c r="P961" i="4"/>
  <c r="Q961" i="4"/>
  <c r="K961" i="4"/>
  <c r="A962" i="4"/>
  <c r="G962" i="4"/>
  <c r="J323" i="5"/>
  <c r="L323" i="5"/>
  <c r="Q323" i="5" s="1"/>
  <c r="D956" i="4"/>
  <c r="B956" i="4"/>
  <c r="C956" i="4" s="1"/>
  <c r="E956" i="4" s="1"/>
  <c r="I962" i="5" l="1"/>
  <c r="R962" i="5"/>
  <c r="P962" i="5"/>
  <c r="S962" i="5"/>
  <c r="Q962" i="5"/>
  <c r="H963" i="5"/>
  <c r="K962" i="5"/>
  <c r="J962" i="5"/>
  <c r="L962" i="5"/>
  <c r="S962" i="4"/>
  <c r="R962" i="4"/>
  <c r="Q962" i="4"/>
  <c r="P962" i="4"/>
  <c r="K962" i="4"/>
  <c r="A963" i="4"/>
  <c r="G963" i="4"/>
  <c r="K323" i="5"/>
  <c r="P323" i="5" s="1"/>
  <c r="D957" i="4"/>
  <c r="B957" i="4"/>
  <c r="C957" i="4" s="1"/>
  <c r="E957" i="4" s="1"/>
  <c r="I963" i="5" l="1"/>
  <c r="R963" i="5"/>
  <c r="S963" i="5"/>
  <c r="P963" i="5"/>
  <c r="Q963" i="5"/>
  <c r="H964" i="5"/>
  <c r="J963" i="5"/>
  <c r="K963" i="5"/>
  <c r="L963" i="5"/>
  <c r="S963" i="4"/>
  <c r="R963" i="4"/>
  <c r="Q963" i="4"/>
  <c r="P963" i="4"/>
  <c r="K963" i="4"/>
  <c r="A964" i="4"/>
  <c r="G964" i="4"/>
  <c r="I324" i="5"/>
  <c r="S324" i="5" s="1"/>
  <c r="D958" i="4"/>
  <c r="B958" i="4"/>
  <c r="C958" i="4" s="1"/>
  <c r="E958" i="4" s="1"/>
  <c r="I964" i="5" l="1"/>
  <c r="S964" i="5"/>
  <c r="P964" i="5"/>
  <c r="R964" i="5"/>
  <c r="Q964" i="5"/>
  <c r="K964" i="5"/>
  <c r="J964" i="5"/>
  <c r="L964" i="5"/>
  <c r="H965" i="5"/>
  <c r="S964" i="4"/>
  <c r="R964" i="4"/>
  <c r="P964" i="4"/>
  <c r="Q964" i="4"/>
  <c r="A965" i="4"/>
  <c r="G965" i="4"/>
  <c r="K964" i="4"/>
  <c r="L324" i="5"/>
  <c r="Q324" i="5" s="1"/>
  <c r="J324" i="5"/>
  <c r="D959" i="4"/>
  <c r="B959" i="4"/>
  <c r="C959" i="4" s="1"/>
  <c r="E959" i="4" s="1"/>
  <c r="I965" i="5" l="1"/>
  <c r="R965" i="5"/>
  <c r="S965" i="5"/>
  <c r="P965" i="5"/>
  <c r="Q965" i="5"/>
  <c r="K965" i="5"/>
  <c r="L965" i="5"/>
  <c r="H966" i="5"/>
  <c r="J965" i="5"/>
  <c r="S965" i="4"/>
  <c r="P965" i="4"/>
  <c r="R965" i="4"/>
  <c r="Q965" i="4"/>
  <c r="K965" i="4"/>
  <c r="A966" i="4"/>
  <c r="G966" i="4"/>
  <c r="K324" i="5"/>
  <c r="P324" i="5" s="1"/>
  <c r="D960" i="4"/>
  <c r="B960" i="4"/>
  <c r="C960" i="4" s="1"/>
  <c r="E960" i="4" s="1"/>
  <c r="I966" i="5" l="1"/>
  <c r="R966" i="5"/>
  <c r="S966" i="5"/>
  <c r="P966" i="5"/>
  <c r="Q966" i="5"/>
  <c r="K966" i="5"/>
  <c r="L966" i="5"/>
  <c r="H967" i="5"/>
  <c r="J966" i="5"/>
  <c r="S966" i="4"/>
  <c r="R966" i="4"/>
  <c r="P966" i="4"/>
  <c r="Q966" i="4"/>
  <c r="K966" i="4"/>
  <c r="A967" i="4"/>
  <c r="G967" i="4"/>
  <c r="I325" i="5"/>
  <c r="S325" i="5" s="1"/>
  <c r="D961" i="4"/>
  <c r="B961" i="4"/>
  <c r="C961" i="4" s="1"/>
  <c r="E961" i="4" s="1"/>
  <c r="I967" i="5" l="1"/>
  <c r="R967" i="5"/>
  <c r="P967" i="5"/>
  <c r="Q967" i="5"/>
  <c r="S967" i="5"/>
  <c r="H968" i="5"/>
  <c r="J967" i="5"/>
  <c r="K967" i="5"/>
  <c r="L967" i="5"/>
  <c r="S967" i="4"/>
  <c r="R967" i="4"/>
  <c r="P967" i="4"/>
  <c r="Q967" i="4"/>
  <c r="K967" i="4"/>
  <c r="A968" i="4"/>
  <c r="G968" i="4"/>
  <c r="J325" i="5"/>
  <c r="L325" i="5"/>
  <c r="Q325" i="5" s="1"/>
  <c r="D962" i="4"/>
  <c r="B962" i="4"/>
  <c r="C962" i="4" s="1"/>
  <c r="E962" i="4" s="1"/>
  <c r="I968" i="5" l="1"/>
  <c r="R968" i="5"/>
  <c r="S968" i="5"/>
  <c r="P968" i="5"/>
  <c r="Q968" i="5"/>
  <c r="L968" i="5"/>
  <c r="J968" i="5"/>
  <c r="H969" i="5"/>
  <c r="K968" i="5"/>
  <c r="S968" i="4"/>
  <c r="R968" i="4"/>
  <c r="Q968" i="4"/>
  <c r="P968" i="4"/>
  <c r="K968" i="4"/>
  <c r="A969" i="4"/>
  <c r="G969" i="4"/>
  <c r="K325" i="5"/>
  <c r="P325" i="5" s="1"/>
  <c r="D963" i="4"/>
  <c r="B963" i="4"/>
  <c r="C963" i="4" s="1"/>
  <c r="E963" i="4" s="1"/>
  <c r="I969" i="5" l="1"/>
  <c r="R969" i="5"/>
  <c r="S969" i="5"/>
  <c r="P969" i="5"/>
  <c r="Q969" i="5"/>
  <c r="H970" i="5"/>
  <c r="J969" i="5"/>
  <c r="K969" i="5"/>
  <c r="L969" i="5"/>
  <c r="S969" i="4"/>
  <c r="R969" i="4"/>
  <c r="Q969" i="4"/>
  <c r="P969" i="4"/>
  <c r="K969" i="4"/>
  <c r="A970" i="4"/>
  <c r="G970" i="4"/>
  <c r="I326" i="5"/>
  <c r="S326" i="5" s="1"/>
  <c r="C964" i="4"/>
  <c r="E964" i="4" s="1"/>
  <c r="D964" i="4"/>
  <c r="B964" i="4"/>
  <c r="I970" i="5" l="1"/>
  <c r="R970" i="5"/>
  <c r="S970" i="5"/>
  <c r="Q970" i="5"/>
  <c r="P970" i="5"/>
  <c r="H971" i="5"/>
  <c r="L970" i="5"/>
  <c r="J970" i="5"/>
  <c r="K970" i="5"/>
  <c r="S970" i="4"/>
  <c r="R970" i="4"/>
  <c r="Q970" i="4"/>
  <c r="P970" i="4"/>
  <c r="A971" i="4"/>
  <c r="G971" i="4"/>
  <c r="K970" i="4"/>
  <c r="L326" i="5"/>
  <c r="Q326" i="5" s="1"/>
  <c r="J326" i="5"/>
  <c r="D965" i="4"/>
  <c r="B965" i="4"/>
  <c r="C965" i="4" s="1"/>
  <c r="E965" i="4" s="1"/>
  <c r="I971" i="5" l="1"/>
  <c r="R971" i="5"/>
  <c r="S971" i="5"/>
  <c r="P971" i="5"/>
  <c r="Q971" i="5"/>
  <c r="H972" i="5"/>
  <c r="J971" i="5"/>
  <c r="K971" i="5"/>
  <c r="L971" i="5"/>
  <c r="S971" i="4"/>
  <c r="R971" i="4"/>
  <c r="Q971" i="4"/>
  <c r="P971" i="4"/>
  <c r="A972" i="4"/>
  <c r="G972" i="4"/>
  <c r="K971" i="4"/>
  <c r="K326" i="5"/>
  <c r="P326" i="5" s="1"/>
  <c r="D966" i="4"/>
  <c r="B966" i="4"/>
  <c r="C966" i="4" s="1"/>
  <c r="E966" i="4" s="1"/>
  <c r="I972" i="5" l="1"/>
  <c r="R972" i="5"/>
  <c r="P972" i="5"/>
  <c r="S972" i="5"/>
  <c r="Q972" i="5"/>
  <c r="H973" i="5"/>
  <c r="J972" i="5"/>
  <c r="K972" i="5"/>
  <c r="L972" i="5"/>
  <c r="S972" i="4"/>
  <c r="R972" i="4"/>
  <c r="P972" i="4"/>
  <c r="Q972" i="4"/>
  <c r="A973" i="4"/>
  <c r="G973" i="4"/>
  <c r="K972" i="4"/>
  <c r="I327" i="5"/>
  <c r="S327" i="5" s="1"/>
  <c r="D967" i="4"/>
  <c r="B967" i="4"/>
  <c r="C967" i="4" s="1"/>
  <c r="E967" i="4" s="1"/>
  <c r="I973" i="5" l="1"/>
  <c r="R973" i="5"/>
  <c r="P973" i="5"/>
  <c r="S973" i="5"/>
  <c r="Q973" i="5"/>
  <c r="H974" i="5"/>
  <c r="J973" i="5"/>
  <c r="K973" i="5"/>
  <c r="L973" i="5"/>
  <c r="S973" i="4"/>
  <c r="R973" i="4"/>
  <c r="P973" i="4"/>
  <c r="Q973" i="4"/>
  <c r="K973" i="4"/>
  <c r="A974" i="4"/>
  <c r="G974" i="4"/>
  <c r="L327" i="5"/>
  <c r="Q327" i="5" s="1"/>
  <c r="J327" i="5"/>
  <c r="D968" i="4"/>
  <c r="B968" i="4"/>
  <c r="C968" i="4" s="1"/>
  <c r="E968" i="4" s="1"/>
  <c r="I974" i="5" l="1"/>
  <c r="R974" i="5"/>
  <c r="S974" i="5"/>
  <c r="Q974" i="5"/>
  <c r="P974" i="5"/>
  <c r="J974" i="5"/>
  <c r="H975" i="5"/>
  <c r="K974" i="5"/>
  <c r="L974" i="5"/>
  <c r="R974" i="4"/>
  <c r="S974" i="4"/>
  <c r="P974" i="4"/>
  <c r="Q974" i="4"/>
  <c r="A975" i="4"/>
  <c r="G975" i="4"/>
  <c r="K974" i="4"/>
  <c r="K327" i="5"/>
  <c r="P327" i="5" s="1"/>
  <c r="D969" i="4"/>
  <c r="B969" i="4"/>
  <c r="C969" i="4" s="1"/>
  <c r="E969" i="4" s="1"/>
  <c r="I975" i="5" l="1"/>
  <c r="R975" i="5"/>
  <c r="S975" i="5"/>
  <c r="Q975" i="5"/>
  <c r="P975" i="5"/>
  <c r="H976" i="5"/>
  <c r="K975" i="5"/>
  <c r="L975" i="5"/>
  <c r="J975" i="5"/>
  <c r="S975" i="4"/>
  <c r="R975" i="4"/>
  <c r="P975" i="4"/>
  <c r="Q975" i="4"/>
  <c r="K975" i="4"/>
  <c r="A976" i="4"/>
  <c r="G976" i="4"/>
  <c r="I328" i="5"/>
  <c r="S328" i="5" s="1"/>
  <c r="D970" i="4"/>
  <c r="B970" i="4"/>
  <c r="C970" i="4" s="1"/>
  <c r="E970" i="4" s="1"/>
  <c r="I976" i="5" l="1"/>
  <c r="R976" i="5"/>
  <c r="S976" i="5"/>
  <c r="P976" i="5"/>
  <c r="Q976" i="5"/>
  <c r="H977" i="5"/>
  <c r="J976" i="5"/>
  <c r="K976" i="5"/>
  <c r="L976" i="5"/>
  <c r="R976" i="4"/>
  <c r="S976" i="4"/>
  <c r="P976" i="4"/>
  <c r="Q976" i="4"/>
  <c r="K976" i="4"/>
  <c r="A977" i="4"/>
  <c r="G977" i="4"/>
  <c r="L328" i="5"/>
  <c r="Q328" i="5" s="1"/>
  <c r="J328" i="5"/>
  <c r="D971" i="4"/>
  <c r="B971" i="4"/>
  <c r="C971" i="4" s="1"/>
  <c r="E971" i="4" s="1"/>
  <c r="I977" i="5" l="1"/>
  <c r="R977" i="5"/>
  <c r="S977" i="5"/>
  <c r="P977" i="5"/>
  <c r="Q977" i="5"/>
  <c r="H978" i="5"/>
  <c r="L977" i="5"/>
  <c r="J977" i="5"/>
  <c r="K977" i="5"/>
  <c r="S977" i="4"/>
  <c r="R977" i="4"/>
  <c r="P977" i="4"/>
  <c r="Q977" i="4"/>
  <c r="K977" i="4"/>
  <c r="A978" i="4"/>
  <c r="G978" i="4"/>
  <c r="K328" i="5"/>
  <c r="P328" i="5" s="1"/>
  <c r="D972" i="4"/>
  <c r="B972" i="4"/>
  <c r="C972" i="4" s="1"/>
  <c r="E972" i="4" s="1"/>
  <c r="I978" i="5" l="1"/>
  <c r="R978" i="5"/>
  <c r="S978" i="5"/>
  <c r="P978" i="5"/>
  <c r="Q978" i="5"/>
  <c r="H979" i="5"/>
  <c r="J978" i="5"/>
  <c r="K978" i="5"/>
  <c r="L978" i="5"/>
  <c r="S978" i="4"/>
  <c r="R978" i="4"/>
  <c r="Q978" i="4"/>
  <c r="P978" i="4"/>
  <c r="K978" i="4"/>
  <c r="A979" i="4"/>
  <c r="G979" i="4"/>
  <c r="I329" i="5"/>
  <c r="S329" i="5" s="1"/>
  <c r="D973" i="4"/>
  <c r="B973" i="4"/>
  <c r="C973" i="4" s="1"/>
  <c r="E973" i="4" s="1"/>
  <c r="I979" i="5" l="1"/>
  <c r="R979" i="5"/>
  <c r="S979" i="5"/>
  <c r="P979" i="5"/>
  <c r="Q979" i="5"/>
  <c r="H980" i="5"/>
  <c r="J979" i="5"/>
  <c r="K979" i="5"/>
  <c r="L979" i="5"/>
  <c r="S979" i="4"/>
  <c r="R979" i="4"/>
  <c r="Q979" i="4"/>
  <c r="P979" i="4"/>
  <c r="K979" i="4"/>
  <c r="A980" i="4"/>
  <c r="G980" i="4"/>
  <c r="L329" i="5"/>
  <c r="Q329" i="5" s="1"/>
  <c r="J329" i="5"/>
  <c r="D974" i="4"/>
  <c r="B974" i="4"/>
  <c r="C974" i="4" s="1"/>
  <c r="E974" i="4" s="1"/>
  <c r="I980" i="5" l="1"/>
  <c r="R980" i="5"/>
  <c r="P980" i="5"/>
  <c r="S980" i="5"/>
  <c r="Q980" i="5"/>
  <c r="H981" i="5"/>
  <c r="J980" i="5"/>
  <c r="K980" i="5"/>
  <c r="L980" i="5"/>
  <c r="S980" i="4"/>
  <c r="R980" i="4"/>
  <c r="P980" i="4"/>
  <c r="Q980" i="4"/>
  <c r="K980" i="4"/>
  <c r="A981" i="4"/>
  <c r="G981" i="4"/>
  <c r="K329" i="5"/>
  <c r="P329" i="5" s="1"/>
  <c r="D975" i="4"/>
  <c r="B975" i="4"/>
  <c r="C975" i="4" s="1"/>
  <c r="E975" i="4" s="1"/>
  <c r="I981" i="5" l="1"/>
  <c r="P981" i="5"/>
  <c r="R981" i="5"/>
  <c r="S981" i="5"/>
  <c r="Q981" i="5"/>
  <c r="H982" i="5"/>
  <c r="J981" i="5"/>
  <c r="K981" i="5"/>
  <c r="L981" i="5"/>
  <c r="S981" i="4"/>
  <c r="R981" i="4"/>
  <c r="P981" i="4"/>
  <c r="Q981" i="4"/>
  <c r="K981" i="4"/>
  <c r="A982" i="4"/>
  <c r="G982" i="4"/>
  <c r="I330" i="5"/>
  <c r="S330" i="5" s="1"/>
  <c r="D976" i="4"/>
  <c r="B976" i="4"/>
  <c r="C976" i="4" s="1"/>
  <c r="E976" i="4" s="1"/>
  <c r="I982" i="5" l="1"/>
  <c r="R982" i="5"/>
  <c r="P982" i="5"/>
  <c r="S982" i="5"/>
  <c r="Q982" i="5"/>
  <c r="H983" i="5"/>
  <c r="J982" i="5"/>
  <c r="K982" i="5"/>
  <c r="L982" i="5"/>
  <c r="S982" i="4"/>
  <c r="R982" i="4"/>
  <c r="P982" i="4"/>
  <c r="Q982" i="4"/>
  <c r="K982" i="4"/>
  <c r="A983" i="4"/>
  <c r="G983" i="4"/>
  <c r="L330" i="5"/>
  <c r="Q330" i="5" s="1"/>
  <c r="J330" i="5"/>
  <c r="D977" i="4"/>
  <c r="B977" i="4"/>
  <c r="C977" i="4" s="1"/>
  <c r="E977" i="4" s="1"/>
  <c r="I983" i="5" l="1"/>
  <c r="R983" i="5"/>
  <c r="S983" i="5"/>
  <c r="Q983" i="5"/>
  <c r="P983" i="5"/>
  <c r="H984" i="5"/>
  <c r="J983" i="5"/>
  <c r="K983" i="5"/>
  <c r="L983" i="5"/>
  <c r="S983" i="4"/>
  <c r="R983" i="4"/>
  <c r="P983" i="4"/>
  <c r="Q983" i="4"/>
  <c r="K983" i="4"/>
  <c r="A984" i="4"/>
  <c r="G984" i="4"/>
  <c r="K330" i="5"/>
  <c r="P330" i="5" s="1"/>
  <c r="D978" i="4"/>
  <c r="B978" i="4"/>
  <c r="C978" i="4" s="1"/>
  <c r="E978" i="4" s="1"/>
  <c r="I984" i="5" l="1"/>
  <c r="R984" i="5"/>
  <c r="S984" i="5"/>
  <c r="P984" i="5"/>
  <c r="Q984" i="5"/>
  <c r="H985" i="5"/>
  <c r="K984" i="5"/>
  <c r="J984" i="5"/>
  <c r="L984" i="5"/>
  <c r="R984" i="4"/>
  <c r="S984" i="4"/>
  <c r="Q984" i="4"/>
  <c r="P984" i="4"/>
  <c r="K984" i="4"/>
  <c r="A985" i="4"/>
  <c r="G985" i="4"/>
  <c r="I331" i="5"/>
  <c r="S331" i="5" s="1"/>
  <c r="D979" i="4"/>
  <c r="B979" i="4"/>
  <c r="C979" i="4" s="1"/>
  <c r="E979" i="4" s="1"/>
  <c r="I985" i="5" l="1"/>
  <c r="R985" i="5"/>
  <c r="S985" i="5"/>
  <c r="Q985" i="5"/>
  <c r="P985" i="5"/>
  <c r="H986" i="5"/>
  <c r="J985" i="5"/>
  <c r="K985" i="5"/>
  <c r="L985" i="5"/>
  <c r="R985" i="4"/>
  <c r="S985" i="4"/>
  <c r="Q985" i="4"/>
  <c r="P985" i="4"/>
  <c r="K985" i="4"/>
  <c r="A986" i="4"/>
  <c r="G986" i="4"/>
  <c r="J331" i="5"/>
  <c r="L331" i="5"/>
  <c r="Q331" i="5" s="1"/>
  <c r="D980" i="4"/>
  <c r="B980" i="4"/>
  <c r="C980" i="4" s="1"/>
  <c r="E980" i="4" s="1"/>
  <c r="I986" i="5" l="1"/>
  <c r="S986" i="5"/>
  <c r="R986" i="5"/>
  <c r="Q986" i="5"/>
  <c r="P986" i="5"/>
  <c r="H987" i="5"/>
  <c r="L986" i="5"/>
  <c r="J986" i="5"/>
  <c r="K986" i="5"/>
  <c r="S986" i="4"/>
  <c r="R986" i="4"/>
  <c r="Q986" i="4"/>
  <c r="P986" i="4"/>
  <c r="K986" i="4"/>
  <c r="A987" i="4"/>
  <c r="G987" i="4"/>
  <c r="K331" i="5"/>
  <c r="P331" i="5" s="1"/>
  <c r="D981" i="4"/>
  <c r="B981" i="4"/>
  <c r="C981" i="4" s="1"/>
  <c r="E981" i="4" s="1"/>
  <c r="I987" i="5" l="1"/>
  <c r="R987" i="5"/>
  <c r="S987" i="5"/>
  <c r="P987" i="5"/>
  <c r="Q987" i="5"/>
  <c r="H988" i="5"/>
  <c r="J987" i="5"/>
  <c r="K987" i="5"/>
  <c r="L987" i="5"/>
  <c r="S987" i="4"/>
  <c r="Q987" i="4"/>
  <c r="R987" i="4"/>
  <c r="P987" i="4"/>
  <c r="K987" i="4"/>
  <c r="A988" i="4"/>
  <c r="G988" i="4"/>
  <c r="I332" i="5"/>
  <c r="S332" i="5" s="1"/>
  <c r="D982" i="4"/>
  <c r="B982" i="4"/>
  <c r="C982" i="4" s="1"/>
  <c r="E982" i="4" s="1"/>
  <c r="I988" i="5" l="1"/>
  <c r="R988" i="5"/>
  <c r="P988" i="5"/>
  <c r="Q988" i="5"/>
  <c r="S988" i="5"/>
  <c r="H989" i="5"/>
  <c r="J988" i="5"/>
  <c r="K988" i="5"/>
  <c r="L988" i="5"/>
  <c r="S988" i="4"/>
  <c r="R988" i="4"/>
  <c r="P988" i="4"/>
  <c r="Q988" i="4"/>
  <c r="K988" i="4"/>
  <c r="A989" i="4"/>
  <c r="G989" i="4"/>
  <c r="L332" i="5"/>
  <c r="Q332" i="5" s="1"/>
  <c r="J332" i="5"/>
  <c r="D983" i="4"/>
  <c r="B983" i="4"/>
  <c r="C983" i="4" s="1"/>
  <c r="E983" i="4" s="1"/>
  <c r="I989" i="5" l="1"/>
  <c r="R989" i="5"/>
  <c r="P989" i="5"/>
  <c r="S989" i="5"/>
  <c r="Q989" i="5"/>
  <c r="H990" i="5"/>
  <c r="J989" i="5"/>
  <c r="K989" i="5"/>
  <c r="L989" i="5"/>
  <c r="S989" i="4"/>
  <c r="R989" i="4"/>
  <c r="P989" i="4"/>
  <c r="Q989" i="4"/>
  <c r="K989" i="4"/>
  <c r="A990" i="4"/>
  <c r="G990" i="4"/>
  <c r="K332" i="5"/>
  <c r="P332" i="5" s="1"/>
  <c r="D984" i="4"/>
  <c r="B984" i="4"/>
  <c r="C984" i="4" s="1"/>
  <c r="E984" i="4" s="1"/>
  <c r="I990" i="5" l="1"/>
  <c r="R990" i="5"/>
  <c r="S990" i="5"/>
  <c r="P990" i="5"/>
  <c r="Q990" i="5"/>
  <c r="H991" i="5"/>
  <c r="J990" i="5"/>
  <c r="K990" i="5"/>
  <c r="L990" i="5"/>
  <c r="R990" i="4"/>
  <c r="S990" i="4"/>
  <c r="P990" i="4"/>
  <c r="Q990" i="4"/>
  <c r="K990" i="4"/>
  <c r="A991" i="4"/>
  <c r="G991" i="4"/>
  <c r="I333" i="5"/>
  <c r="S333" i="5" s="1"/>
  <c r="D985" i="4"/>
  <c r="B985" i="4"/>
  <c r="C985" i="4" s="1"/>
  <c r="E985" i="4" s="1"/>
  <c r="I991" i="5" l="1"/>
  <c r="R991" i="5"/>
  <c r="S991" i="5"/>
  <c r="P991" i="5"/>
  <c r="Q991" i="5"/>
  <c r="H992" i="5"/>
  <c r="K991" i="5"/>
  <c r="L991" i="5"/>
  <c r="J991" i="5"/>
  <c r="R991" i="4"/>
  <c r="S991" i="4"/>
  <c r="Q991" i="4"/>
  <c r="P991" i="4"/>
  <c r="K991" i="4"/>
  <c r="A992" i="4"/>
  <c r="G992" i="4"/>
  <c r="J333" i="5"/>
  <c r="L333" i="5"/>
  <c r="Q333" i="5" s="1"/>
  <c r="D986" i="4"/>
  <c r="B986" i="4"/>
  <c r="C986" i="4" s="1"/>
  <c r="E986" i="4" s="1"/>
  <c r="I992" i="5" l="1"/>
  <c r="R992" i="5"/>
  <c r="S992" i="5"/>
  <c r="P992" i="5"/>
  <c r="Q992" i="5"/>
  <c r="J992" i="5"/>
  <c r="K992" i="5"/>
  <c r="L992" i="5"/>
  <c r="H993" i="5"/>
  <c r="R992" i="4"/>
  <c r="S992" i="4"/>
  <c r="P992" i="4"/>
  <c r="Q992" i="4"/>
  <c r="K992" i="4"/>
  <c r="A993" i="4"/>
  <c r="G993" i="4"/>
  <c r="K333" i="5"/>
  <c r="P333" i="5" s="1"/>
  <c r="D987" i="4"/>
  <c r="B987" i="4"/>
  <c r="C987" i="4" s="1"/>
  <c r="E987" i="4" s="1"/>
  <c r="I993" i="5" l="1"/>
  <c r="R993" i="5"/>
  <c r="S993" i="5"/>
  <c r="P993" i="5"/>
  <c r="Q993" i="5"/>
  <c r="J993" i="5"/>
  <c r="H994" i="5"/>
  <c r="L993" i="5"/>
  <c r="K993" i="5"/>
  <c r="R993" i="4"/>
  <c r="S993" i="4"/>
  <c r="P993" i="4"/>
  <c r="Q993" i="4"/>
  <c r="K993" i="4"/>
  <c r="A994" i="4"/>
  <c r="G994" i="4"/>
  <c r="I334" i="5"/>
  <c r="S334" i="5" s="1"/>
  <c r="D988" i="4"/>
  <c r="B988" i="4"/>
  <c r="C988" i="4" s="1"/>
  <c r="E988" i="4" s="1"/>
  <c r="I994" i="5" l="1"/>
  <c r="R994" i="5"/>
  <c r="P994" i="5"/>
  <c r="S994" i="5"/>
  <c r="Q994" i="5"/>
  <c r="H995" i="5"/>
  <c r="J994" i="5"/>
  <c r="K994" i="5"/>
  <c r="L994" i="5"/>
  <c r="S994" i="4"/>
  <c r="R994" i="4"/>
  <c r="Q994" i="4"/>
  <c r="P994" i="4"/>
  <c r="K994" i="4"/>
  <c r="A995" i="4"/>
  <c r="G995" i="4"/>
  <c r="L334" i="5"/>
  <c r="Q334" i="5" s="1"/>
  <c r="J334" i="5"/>
  <c r="D989" i="4"/>
  <c r="B989" i="4"/>
  <c r="C989" i="4" s="1"/>
  <c r="E989" i="4" s="1"/>
  <c r="I995" i="5" l="1"/>
  <c r="R995" i="5"/>
  <c r="S995" i="5"/>
  <c r="P995" i="5"/>
  <c r="Q995" i="5"/>
  <c r="H996" i="5"/>
  <c r="J995" i="5"/>
  <c r="K995" i="5"/>
  <c r="L995" i="5"/>
  <c r="S995" i="4"/>
  <c r="R995" i="4"/>
  <c r="Q995" i="4"/>
  <c r="P995" i="4"/>
  <c r="K995" i="4"/>
  <c r="A996" i="4"/>
  <c r="G996" i="4"/>
  <c r="K334" i="5"/>
  <c r="P334" i="5" s="1"/>
  <c r="D990" i="4"/>
  <c r="B990" i="4"/>
  <c r="C990" i="4" s="1"/>
  <c r="E990" i="4" s="1"/>
  <c r="I996" i="5" l="1"/>
  <c r="S996" i="5"/>
  <c r="P996" i="5"/>
  <c r="R996" i="5"/>
  <c r="Q996" i="5"/>
  <c r="H997" i="5"/>
  <c r="J996" i="5"/>
  <c r="K996" i="5"/>
  <c r="L996" i="5"/>
  <c r="S996" i="4"/>
  <c r="P996" i="4"/>
  <c r="Q996" i="4"/>
  <c r="R996" i="4"/>
  <c r="K996" i="4"/>
  <c r="A997" i="4"/>
  <c r="G997" i="4"/>
  <c r="I335" i="5"/>
  <c r="S335" i="5" s="1"/>
  <c r="D991" i="4"/>
  <c r="B991" i="4"/>
  <c r="C991" i="4" s="1"/>
  <c r="E991" i="4" s="1"/>
  <c r="I997" i="5" l="1"/>
  <c r="R997" i="5"/>
  <c r="S997" i="5"/>
  <c r="P997" i="5"/>
  <c r="Q997" i="5"/>
  <c r="H998" i="5"/>
  <c r="J997" i="5"/>
  <c r="K997" i="5"/>
  <c r="L997" i="5"/>
  <c r="S997" i="4"/>
  <c r="R997" i="4"/>
  <c r="P997" i="4"/>
  <c r="Q997" i="4"/>
  <c r="K997" i="4"/>
  <c r="A998" i="4"/>
  <c r="G998" i="4"/>
  <c r="J335" i="5"/>
  <c r="L335" i="5"/>
  <c r="Q335" i="5" s="1"/>
  <c r="D992" i="4"/>
  <c r="B992" i="4"/>
  <c r="C992" i="4" s="1"/>
  <c r="E992" i="4" s="1"/>
  <c r="I998" i="5" l="1"/>
  <c r="R998" i="5"/>
  <c r="S998" i="5"/>
  <c r="P998" i="5"/>
  <c r="Q998" i="5"/>
  <c r="H999" i="5"/>
  <c r="J998" i="5"/>
  <c r="K998" i="5"/>
  <c r="L998" i="5"/>
  <c r="S998" i="4"/>
  <c r="R998" i="4"/>
  <c r="P998" i="4"/>
  <c r="Q998" i="4"/>
  <c r="K998" i="4"/>
  <c r="A999" i="4"/>
  <c r="G999" i="4"/>
  <c r="K335" i="5"/>
  <c r="P335" i="5" s="1"/>
  <c r="D993" i="4"/>
  <c r="B993" i="4"/>
  <c r="C993" i="4" s="1"/>
  <c r="E993" i="4" s="1"/>
  <c r="I999" i="5" l="1"/>
  <c r="R999" i="5"/>
  <c r="P999" i="5"/>
  <c r="S999" i="5"/>
  <c r="Q999" i="5"/>
  <c r="J999" i="5"/>
  <c r="K999" i="5"/>
  <c r="L999" i="5"/>
  <c r="H1000" i="5"/>
  <c r="S999" i="4"/>
  <c r="R999" i="4"/>
  <c r="P999" i="4"/>
  <c r="Q999" i="4"/>
  <c r="K999" i="4"/>
  <c r="I336" i="5"/>
  <c r="S336" i="5" s="1"/>
  <c r="D994" i="4"/>
  <c r="B994" i="4"/>
  <c r="C994" i="4" s="1"/>
  <c r="E994" i="4" s="1"/>
  <c r="R1000" i="5" l="1"/>
  <c r="S1000" i="5"/>
  <c r="P1000" i="5"/>
  <c r="Q1000" i="5"/>
  <c r="L1000" i="5"/>
  <c r="K1000" i="5"/>
  <c r="J1000" i="5"/>
  <c r="I1000" i="5"/>
  <c r="L336" i="5"/>
  <c r="Q336" i="5" s="1"/>
  <c r="J336" i="5"/>
  <c r="D995" i="4"/>
  <c r="B995" i="4"/>
  <c r="C995" i="4" s="1"/>
  <c r="E995" i="4" s="1"/>
  <c r="K336" i="5" l="1"/>
  <c r="P336" i="5" s="1"/>
  <c r="D996" i="4"/>
  <c r="B996" i="4"/>
  <c r="C996" i="4" s="1"/>
  <c r="E996" i="4" s="1"/>
  <c r="I337" i="5" l="1"/>
  <c r="S337" i="5" s="1"/>
  <c r="D997" i="4"/>
  <c r="B997" i="4"/>
  <c r="C997" i="4" s="1"/>
  <c r="E997" i="4" s="1"/>
  <c r="J337" i="5" l="1"/>
  <c r="L337" i="5"/>
  <c r="Q337" i="5" s="1"/>
  <c r="D998" i="4"/>
  <c r="C998" i="4"/>
  <c r="E998" i="4" s="1"/>
  <c r="B998" i="4"/>
  <c r="K337" i="5" l="1"/>
  <c r="P337" i="5" s="1"/>
  <c r="D999" i="4"/>
  <c r="B999" i="4"/>
  <c r="C999" i="4" s="1"/>
  <c r="E999" i="4" s="1"/>
  <c r="G1000" i="4"/>
  <c r="A1000" i="4"/>
  <c r="D1000" i="4" l="1"/>
  <c r="S1000" i="4"/>
  <c r="R1000" i="4"/>
  <c r="Q1000" i="4"/>
  <c r="P1000" i="4"/>
  <c r="I338" i="5"/>
  <c r="S338" i="5" s="1"/>
  <c r="B1000" i="4"/>
  <c r="C1000" i="4"/>
  <c r="E1000" i="4"/>
  <c r="K1000" i="4"/>
  <c r="H1000" i="4"/>
  <c r="L338" i="5" l="1"/>
  <c r="Q338" i="5" s="1"/>
  <c r="J338" i="5"/>
  <c r="K338" i="5" l="1"/>
  <c r="P338" i="5" s="1"/>
  <c r="I339" i="5" l="1"/>
  <c r="S339" i="5" s="1"/>
  <c r="J339" i="5" l="1"/>
  <c r="L339" i="5"/>
  <c r="Q339" i="5" s="1"/>
  <c r="K339" i="5" l="1"/>
  <c r="P339" i="5" s="1"/>
  <c r="I340" i="5" l="1"/>
  <c r="S340" i="5" s="1"/>
  <c r="L340" i="5" l="1"/>
  <c r="Q340" i="5" s="1"/>
  <c r="J340" i="5"/>
  <c r="K340" i="5" l="1"/>
  <c r="P340" i="5" s="1"/>
  <c r="I341" i="5" l="1"/>
  <c r="S341" i="5" s="1"/>
  <c r="J341" i="5" l="1"/>
  <c r="L341" i="5"/>
  <c r="Q341" i="5" s="1"/>
  <c r="K341" i="5" l="1"/>
  <c r="P341" i="5" s="1"/>
  <c r="I342" i="5" l="1"/>
  <c r="S342" i="5" s="1"/>
  <c r="L342" i="5" l="1"/>
  <c r="Q342" i="5" s="1"/>
  <c r="J342" i="5"/>
  <c r="K342" i="5" l="1"/>
  <c r="P342" i="5" s="1"/>
  <c r="I343" i="5" l="1"/>
  <c r="S343" i="5" s="1"/>
  <c r="L343" i="5" l="1"/>
  <c r="Q343" i="5" s="1"/>
  <c r="J343" i="5"/>
  <c r="K343" i="5" l="1"/>
  <c r="P343" i="5" s="1"/>
  <c r="I344" i="5" l="1"/>
  <c r="S344" i="5" s="1"/>
  <c r="L344" i="5" l="1"/>
  <c r="Q344" i="5" s="1"/>
  <c r="J344" i="5"/>
  <c r="K344" i="5" l="1"/>
  <c r="P344" i="5" s="1"/>
  <c r="I345" i="5" l="1"/>
  <c r="S345" i="5" s="1"/>
  <c r="J345" i="5" l="1"/>
  <c r="L345" i="5"/>
  <c r="Q345" i="5" s="1"/>
  <c r="K345" i="5" l="1"/>
  <c r="P345" i="5" s="1"/>
  <c r="I346" i="5" l="1"/>
  <c r="S346" i="5" s="1"/>
  <c r="L346" i="5" l="1"/>
  <c r="Q346" i="5" s="1"/>
  <c r="J346" i="5"/>
  <c r="K346" i="5" l="1"/>
  <c r="P346" i="5" s="1"/>
  <c r="I347" i="5" l="1"/>
  <c r="S347" i="5" s="1"/>
  <c r="J347" i="5" l="1"/>
  <c r="L347" i="5"/>
  <c r="Q347" i="5" s="1"/>
  <c r="K347" i="5" l="1"/>
  <c r="P347" i="5" s="1"/>
  <c r="I348" i="5" l="1"/>
  <c r="S348" i="5" s="1"/>
  <c r="L348" i="5" l="1"/>
  <c r="Q348" i="5" s="1"/>
  <c r="J348" i="5"/>
  <c r="K348" i="5" l="1"/>
  <c r="P348" i="5" s="1"/>
  <c r="I349" i="5" l="1"/>
  <c r="S349" i="5" s="1"/>
  <c r="J349" i="5" l="1"/>
  <c r="L349" i="5"/>
  <c r="Q349" i="5" s="1"/>
  <c r="K349" i="5" l="1"/>
  <c r="P349" i="5" s="1"/>
  <c r="I350" i="5" l="1"/>
  <c r="S350" i="5" s="1"/>
  <c r="L350" i="5" l="1"/>
  <c r="Q350" i="5" s="1"/>
  <c r="J350" i="5"/>
  <c r="K350" i="5" l="1"/>
  <c r="P350" i="5" s="1"/>
  <c r="I351" i="5" l="1"/>
  <c r="S351" i="5" s="1"/>
  <c r="J351" i="5" l="1"/>
  <c r="L351" i="5"/>
  <c r="Q351" i="5" s="1"/>
  <c r="K351" i="5" l="1"/>
  <c r="P351" i="5" s="1"/>
  <c r="I352" i="5" l="1"/>
  <c r="S352" i="5" s="1"/>
  <c r="L352" i="5" l="1"/>
  <c r="Q352" i="5" s="1"/>
  <c r="J352" i="5"/>
  <c r="K352" i="5" l="1"/>
  <c r="P352" i="5" s="1"/>
  <c r="I353" i="5" l="1"/>
  <c r="S353" i="5" s="1"/>
  <c r="J353" i="5" l="1"/>
  <c r="L353" i="5"/>
  <c r="Q353" i="5" s="1"/>
  <c r="K353" i="5" l="1"/>
  <c r="P353" i="5" s="1"/>
  <c r="I354" i="5" l="1"/>
  <c r="S354" i="5" s="1"/>
  <c r="L354" i="5" l="1"/>
  <c r="Q354" i="5" s="1"/>
  <c r="J354" i="5"/>
  <c r="K354" i="5" l="1"/>
  <c r="P354" i="5" s="1"/>
  <c r="I355" i="5" l="1"/>
  <c r="S355" i="5" s="1"/>
  <c r="J355" i="5" l="1"/>
  <c r="L355" i="5"/>
  <c r="Q355" i="5" s="1"/>
  <c r="K355" i="5" l="1"/>
  <c r="P355" i="5" s="1"/>
  <c r="I356" i="5" l="1"/>
  <c r="S356" i="5" s="1"/>
  <c r="L356" i="5" l="1"/>
  <c r="Q356" i="5" s="1"/>
  <c r="J356" i="5"/>
  <c r="K356" i="5" l="1"/>
  <c r="P356" i="5" s="1"/>
  <c r="I357" i="5" l="1"/>
  <c r="S357" i="5" s="1"/>
  <c r="J357" i="5" l="1"/>
  <c r="L357" i="5"/>
  <c r="Q357" i="5" s="1"/>
  <c r="K357" i="5" l="1"/>
  <c r="P357" i="5" s="1"/>
  <c r="I358" i="5" l="1"/>
  <c r="S358" i="5" s="1"/>
  <c r="J358" i="5" l="1"/>
  <c r="L358" i="5"/>
  <c r="Q358" i="5" s="1"/>
  <c r="K358" i="5" l="1"/>
  <c r="P358" i="5" s="1"/>
  <c r="I359" i="5" l="1"/>
  <c r="S359" i="5" s="1"/>
  <c r="J359" i="5" l="1"/>
  <c r="L359" i="5"/>
  <c r="Q359" i="5" s="1"/>
  <c r="K359" i="5" l="1"/>
  <c r="P359" i="5" s="1"/>
  <c r="I360" i="5" l="1"/>
  <c r="S360" i="5" s="1"/>
  <c r="L360" i="5" l="1"/>
  <c r="Q360" i="5" s="1"/>
  <c r="J360" i="5"/>
  <c r="K360" i="5" l="1"/>
  <c r="P360" i="5" s="1"/>
  <c r="I361" i="5" l="1"/>
  <c r="S361" i="5" s="1"/>
  <c r="J361" i="5" l="1"/>
  <c r="L361" i="5"/>
  <c r="Q361" i="5" s="1"/>
  <c r="K361" i="5" l="1"/>
  <c r="P361" i="5" s="1"/>
  <c r="I362" i="5" l="1"/>
  <c r="S362" i="5" s="1"/>
  <c r="L362" i="5" l="1"/>
  <c r="Q362" i="5" s="1"/>
  <c r="J362" i="5"/>
  <c r="K362" i="5" l="1"/>
  <c r="P362" i="5" s="1"/>
  <c r="I363" i="5" l="1"/>
  <c r="S363" i="5" s="1"/>
  <c r="J363" i="5" l="1"/>
  <c r="L363" i="5"/>
  <c r="Q363" i="5" s="1"/>
  <c r="K363" i="5" l="1"/>
  <c r="P363" i="5" s="1"/>
  <c r="I364" i="5" l="1"/>
  <c r="S364" i="5" s="1"/>
  <c r="L364" i="5" l="1"/>
  <c r="Q364" i="5" s="1"/>
  <c r="J364" i="5"/>
  <c r="K364" i="5" l="1"/>
  <c r="P364" i="5" s="1"/>
  <c r="I365" i="5" l="1"/>
  <c r="S365" i="5" s="1"/>
  <c r="J365" i="5" l="1"/>
  <c r="L365" i="5"/>
  <c r="Q365" i="5" s="1"/>
  <c r="K365" i="5" l="1"/>
  <c r="P365" i="5" s="1"/>
  <c r="I366" i="5" l="1"/>
  <c r="S366" i="5" s="1"/>
  <c r="L366" i="5" l="1"/>
  <c r="Q366" i="5" s="1"/>
  <c r="J366" i="5"/>
  <c r="K366" i="5" l="1"/>
  <c r="P366" i="5" s="1"/>
  <c r="I367" i="5" l="1"/>
  <c r="S367" i="5" s="1"/>
  <c r="J367" i="5" l="1"/>
  <c r="L367" i="5"/>
  <c r="Q367" i="5" s="1"/>
  <c r="K367" i="5" l="1"/>
  <c r="P367" i="5" s="1"/>
  <c r="I368" i="5" l="1"/>
  <c r="S368" i="5" s="1"/>
  <c r="L368" i="5" l="1"/>
  <c r="Q368" i="5" s="1"/>
  <c r="J368" i="5"/>
  <c r="K368" i="5" l="1"/>
  <c r="P368" i="5" s="1"/>
  <c r="I369" i="5" l="1"/>
  <c r="S369" i="5" s="1"/>
  <c r="J369" i="5" l="1"/>
  <c r="L369" i="5"/>
  <c r="Q369" i="5" s="1"/>
  <c r="K369" i="5" l="1"/>
  <c r="P369" i="5" s="1"/>
  <c r="I370" i="5" l="1"/>
  <c r="S370" i="5" s="1"/>
  <c r="L370" i="5" l="1"/>
  <c r="Q370" i="5" s="1"/>
  <c r="J370" i="5"/>
  <c r="K370" i="5" l="1"/>
  <c r="P370" i="5" s="1"/>
  <c r="I371" i="5" l="1"/>
  <c r="S371" i="5" s="1"/>
  <c r="J371" i="5" l="1"/>
  <c r="L371" i="5"/>
  <c r="Q371" i="5" s="1"/>
  <c r="K371" i="5" l="1"/>
  <c r="P371" i="5" s="1"/>
  <c r="I372" i="5" l="1"/>
  <c r="S372" i="5" s="1"/>
  <c r="L372" i="5" l="1"/>
  <c r="Q372" i="5" s="1"/>
  <c r="J372" i="5"/>
  <c r="K372" i="5" l="1"/>
  <c r="P372" i="5" s="1"/>
  <c r="I373" i="5" l="1"/>
  <c r="S373" i="5" s="1"/>
  <c r="J373" i="5" l="1"/>
  <c r="L373" i="5"/>
  <c r="Q373" i="5" s="1"/>
  <c r="K373" i="5" l="1"/>
  <c r="P373" i="5" s="1"/>
  <c r="I374" i="5" l="1"/>
  <c r="S374" i="5" s="1"/>
  <c r="J374" i="5" l="1"/>
  <c r="L374" i="5"/>
  <c r="Q374" i="5" s="1"/>
  <c r="K374" i="5" l="1"/>
  <c r="P374" i="5" s="1"/>
  <c r="I375" i="5" l="1"/>
  <c r="S375" i="5" s="1"/>
  <c r="J375" i="5" l="1"/>
  <c r="L375" i="5"/>
  <c r="Q375" i="5" s="1"/>
  <c r="K375" i="5" l="1"/>
  <c r="P375" i="5" s="1"/>
  <c r="I376" i="5" l="1"/>
  <c r="S376" i="5" s="1"/>
  <c r="L376" i="5" l="1"/>
  <c r="Q376" i="5" s="1"/>
  <c r="J376" i="5"/>
  <c r="K376" i="5" l="1"/>
  <c r="P376" i="5" s="1"/>
  <c r="I377" i="5" l="1"/>
  <c r="S377" i="5" s="1"/>
  <c r="J377" i="5" l="1"/>
  <c r="L377" i="5"/>
  <c r="Q377" i="5" s="1"/>
  <c r="K377" i="5" l="1"/>
  <c r="P377" i="5" s="1"/>
  <c r="I378" i="5" l="1"/>
  <c r="S378" i="5" s="1"/>
  <c r="L378" i="5" l="1"/>
  <c r="Q378" i="5" s="1"/>
  <c r="J378" i="5"/>
  <c r="K378" i="5" l="1"/>
  <c r="P378" i="5" s="1"/>
  <c r="I379" i="5" l="1"/>
  <c r="S379" i="5" s="1"/>
  <c r="J379" i="5" l="1"/>
  <c r="L379" i="5"/>
  <c r="Q379" i="5" s="1"/>
  <c r="K379" i="5" l="1"/>
  <c r="P379" i="5" s="1"/>
  <c r="I380" i="5" l="1"/>
  <c r="S380" i="5" s="1"/>
  <c r="L380" i="5" l="1"/>
  <c r="Q380" i="5" s="1"/>
  <c r="J380" i="5"/>
  <c r="K380" i="5" l="1"/>
  <c r="P380" i="5" s="1"/>
  <c r="I381" i="5" l="1"/>
  <c r="S381" i="5" s="1"/>
  <c r="J381" i="5" l="1"/>
  <c r="L381" i="5"/>
  <c r="Q381" i="5" s="1"/>
  <c r="K381" i="5" l="1"/>
  <c r="P381" i="5" s="1"/>
  <c r="I382" i="5" l="1"/>
  <c r="S382" i="5" s="1"/>
  <c r="L382" i="5" l="1"/>
  <c r="Q382" i="5" s="1"/>
  <c r="J382" i="5"/>
  <c r="K382" i="5" l="1"/>
  <c r="P382" i="5" s="1"/>
  <c r="I383" i="5" l="1"/>
  <c r="S383" i="5" s="1"/>
  <c r="J383" i="5" l="1"/>
  <c r="L383" i="5"/>
  <c r="Q383" i="5" s="1"/>
  <c r="K383" i="5" l="1"/>
  <c r="P383" i="5" s="1"/>
  <c r="I384" i="5" l="1"/>
  <c r="S384" i="5" s="1"/>
  <c r="L384" i="5" l="1"/>
  <c r="Q384" i="5" s="1"/>
  <c r="J384" i="5"/>
  <c r="K384" i="5" l="1"/>
  <c r="P384" i="5" s="1"/>
  <c r="I385" i="5" l="1"/>
  <c r="S385" i="5" s="1"/>
  <c r="J385" i="5" l="1"/>
  <c r="L385" i="5"/>
  <c r="Q385" i="5" s="1"/>
  <c r="K385" i="5" l="1"/>
  <c r="P385" i="5" s="1"/>
  <c r="I386" i="5" l="1"/>
  <c r="S386" i="5" s="1"/>
  <c r="J386" i="5" l="1"/>
  <c r="L386" i="5"/>
  <c r="Q386" i="5" s="1"/>
  <c r="K386" i="5" l="1"/>
  <c r="P386" i="5" s="1"/>
  <c r="I387" i="5" l="1"/>
  <c r="S387" i="5" s="1"/>
  <c r="J387" i="5" l="1"/>
  <c r="L387" i="5"/>
  <c r="Q387" i="5" s="1"/>
  <c r="K387" i="5" l="1"/>
  <c r="P387" i="5" s="1"/>
  <c r="I388" i="5" l="1"/>
  <c r="S388" i="5" s="1"/>
  <c r="J388" i="5" l="1"/>
  <c r="L388" i="5"/>
  <c r="Q388" i="5" s="1"/>
  <c r="K388" i="5" l="1"/>
  <c r="P388" i="5" s="1"/>
  <c r="I389" i="5" l="1"/>
  <c r="S389" i="5" s="1"/>
  <c r="J389" i="5" l="1"/>
  <c r="L389" i="5"/>
  <c r="Q389" i="5" s="1"/>
  <c r="K389" i="5" l="1"/>
  <c r="P389" i="5" s="1"/>
  <c r="I390" i="5" l="1"/>
  <c r="S390" i="5" s="1"/>
  <c r="L390" i="5" l="1"/>
  <c r="Q390" i="5" s="1"/>
  <c r="J390" i="5"/>
  <c r="K390" i="5" l="1"/>
  <c r="P390" i="5" s="1"/>
  <c r="I391" i="5" l="1"/>
  <c r="S391" i="5" s="1"/>
  <c r="J391" i="5" l="1"/>
  <c r="L391" i="5"/>
  <c r="Q391" i="5" s="1"/>
  <c r="K391" i="5" l="1"/>
  <c r="P391" i="5" s="1"/>
  <c r="I392" i="5" l="1"/>
  <c r="S392" i="5" s="1"/>
  <c r="J392" i="5" l="1"/>
  <c r="L392" i="5"/>
  <c r="Q392" i="5" s="1"/>
  <c r="K392" i="5" l="1"/>
  <c r="P392" i="5" s="1"/>
  <c r="I393" i="5" l="1"/>
  <c r="S393" i="5" s="1"/>
  <c r="J393" i="5" l="1"/>
  <c r="L393" i="5"/>
  <c r="Q393" i="5" s="1"/>
  <c r="K393" i="5" l="1"/>
  <c r="P393" i="5" s="1"/>
  <c r="I394" i="5" l="1"/>
  <c r="S394" i="5" s="1"/>
  <c r="J394" i="5" l="1"/>
  <c r="L394" i="5"/>
  <c r="Q394" i="5" s="1"/>
  <c r="K394" i="5" l="1"/>
  <c r="P394" i="5" s="1"/>
  <c r="I395" i="5" l="1"/>
  <c r="S395" i="5" s="1"/>
  <c r="J395" i="5" l="1"/>
  <c r="L395" i="5"/>
  <c r="Q395" i="5" s="1"/>
  <c r="K395" i="5" l="1"/>
  <c r="P395" i="5" s="1"/>
  <c r="I396" i="5" l="1"/>
  <c r="S396" i="5" s="1"/>
  <c r="J396" i="5" l="1"/>
  <c r="L396" i="5"/>
  <c r="Q396" i="5" s="1"/>
  <c r="K396" i="5" l="1"/>
  <c r="P396" i="5" s="1"/>
  <c r="I397" i="5" l="1"/>
  <c r="S397" i="5" s="1"/>
  <c r="J397" i="5" l="1"/>
  <c r="L397" i="5"/>
  <c r="Q397" i="5" s="1"/>
  <c r="K397" i="5" l="1"/>
  <c r="P397" i="5" s="1"/>
  <c r="I398" i="5" l="1"/>
  <c r="S398" i="5" s="1"/>
  <c r="L398" i="5" l="1"/>
  <c r="Q398" i="5" s="1"/>
  <c r="J398" i="5"/>
  <c r="K398" i="5" l="1"/>
  <c r="P398" i="5" s="1"/>
  <c r="I399" i="5" l="1"/>
  <c r="S399" i="5" s="1"/>
  <c r="J399" i="5" l="1"/>
  <c r="L399" i="5"/>
  <c r="Q399" i="5" s="1"/>
  <c r="K399" i="5" l="1"/>
  <c r="P399" i="5" s="1"/>
  <c r="I400" i="5" l="1"/>
  <c r="S400" i="5" s="1"/>
  <c r="L400" i="5" l="1"/>
  <c r="Q400" i="5" s="1"/>
  <c r="J400" i="5"/>
  <c r="K400" i="5" l="1"/>
  <c r="P400" i="5" s="1"/>
  <c r="I401" i="5" l="1"/>
  <c r="S401" i="5" s="1"/>
  <c r="J401" i="5" l="1"/>
  <c r="L401" i="5"/>
  <c r="Q401" i="5" s="1"/>
  <c r="K401" i="5" l="1"/>
  <c r="P401" i="5" s="1"/>
  <c r="I402" i="5" l="1"/>
  <c r="S402" i="5" s="1"/>
  <c r="L402" i="5" l="1"/>
  <c r="Q402" i="5" s="1"/>
  <c r="J402" i="5"/>
  <c r="K402" i="5" l="1"/>
  <c r="P402" i="5" s="1"/>
  <c r="I403" i="5" l="1"/>
  <c r="S403" i="5" s="1"/>
  <c r="J403" i="5" l="1"/>
  <c r="L403" i="5"/>
  <c r="Q403" i="5" s="1"/>
  <c r="K403" i="5" l="1"/>
  <c r="P403" i="5" s="1"/>
  <c r="I404" i="5" l="1"/>
  <c r="S404" i="5" s="1"/>
  <c r="J404" i="5" l="1"/>
  <c r="L404" i="5"/>
  <c r="Q404" i="5" s="1"/>
  <c r="K404" i="5" l="1"/>
  <c r="P404" i="5" s="1"/>
  <c r="I405" i="5" l="1"/>
  <c r="S405" i="5" s="1"/>
  <c r="L405" i="5" l="1"/>
  <c r="Q405" i="5" s="1"/>
  <c r="J405" i="5"/>
  <c r="K405" i="5" l="1"/>
  <c r="P405" i="5" s="1"/>
  <c r="I406" i="5" l="1"/>
  <c r="S406" i="5" s="1"/>
  <c r="J406" i="5" l="1"/>
  <c r="L406" i="5"/>
  <c r="Q406" i="5" s="1"/>
  <c r="K406" i="5" l="1"/>
  <c r="P406" i="5" s="1"/>
  <c r="I407" i="5" l="1"/>
  <c r="S407" i="5" s="1"/>
  <c r="L407" i="5" l="1"/>
  <c r="Q407" i="5" s="1"/>
  <c r="J407" i="5"/>
  <c r="K407" i="5" l="1"/>
  <c r="P407" i="5" s="1"/>
  <c r="I408" i="5" l="1"/>
  <c r="S408" i="5" s="1"/>
  <c r="J408" i="5" l="1"/>
  <c r="L408" i="5"/>
  <c r="Q408" i="5" s="1"/>
  <c r="K408" i="5" l="1"/>
  <c r="P408" i="5" s="1"/>
  <c r="I409" i="5" l="1"/>
  <c r="S409" i="5" s="1"/>
  <c r="J409" i="5" l="1"/>
  <c r="L409" i="5"/>
  <c r="Q409" i="5" s="1"/>
  <c r="K409" i="5" l="1"/>
  <c r="P409" i="5" s="1"/>
  <c r="I410" i="5" l="1"/>
  <c r="S410" i="5" s="1"/>
  <c r="J410" i="5" l="1"/>
  <c r="L410" i="5"/>
  <c r="Q410" i="5" s="1"/>
  <c r="K410" i="5" l="1"/>
  <c r="P410" i="5" s="1"/>
  <c r="I411" i="5" l="1"/>
  <c r="S411" i="5" s="1"/>
  <c r="J411" i="5" l="1"/>
  <c r="L411" i="5"/>
  <c r="Q411" i="5" s="1"/>
  <c r="K411" i="5" l="1"/>
  <c r="P411" i="5" s="1"/>
  <c r="I412" i="5" l="1"/>
  <c r="S412" i="5" s="1"/>
  <c r="J412" i="5" l="1"/>
  <c r="L412" i="5"/>
  <c r="Q412" i="5" s="1"/>
  <c r="K412" i="5" l="1"/>
  <c r="P412" i="5" s="1"/>
  <c r="I413" i="5" l="1"/>
  <c r="S413" i="5" s="1"/>
  <c r="J413" i="5" l="1"/>
  <c r="L413" i="5"/>
  <c r="Q413" i="5" s="1"/>
  <c r="K413" i="5" l="1"/>
  <c r="P413" i="5" s="1"/>
  <c r="I414" i="5" l="1"/>
  <c r="S414" i="5" s="1"/>
  <c r="L414" i="5" l="1"/>
  <c r="Q414" i="5" s="1"/>
  <c r="J414" i="5"/>
  <c r="K414" i="5" l="1"/>
  <c r="P414" i="5" s="1"/>
  <c r="I415" i="5" l="1"/>
  <c r="S415" i="5" s="1"/>
  <c r="J415" i="5" l="1"/>
  <c r="L415" i="5"/>
  <c r="Q415" i="5" s="1"/>
  <c r="K415" i="5" l="1"/>
  <c r="P415" i="5" s="1"/>
  <c r="I416" i="5" l="1"/>
  <c r="S416" i="5" s="1"/>
  <c r="L416" i="5" l="1"/>
  <c r="Q416" i="5" s="1"/>
  <c r="J416" i="5"/>
  <c r="K416" i="5" l="1"/>
  <c r="P416" i="5" s="1"/>
  <c r="I417" i="5" l="1"/>
  <c r="S417" i="5" s="1"/>
  <c r="J417" i="5" l="1"/>
  <c r="L417" i="5"/>
  <c r="Q417" i="5" s="1"/>
  <c r="K417" i="5" l="1"/>
  <c r="P417" i="5" s="1"/>
  <c r="I418" i="5" l="1"/>
  <c r="S418" i="5" s="1"/>
  <c r="L418" i="5" l="1"/>
  <c r="Q418" i="5" s="1"/>
  <c r="J418" i="5"/>
  <c r="K418" i="5" l="1"/>
  <c r="P418" i="5" s="1"/>
  <c r="I419" i="5" l="1"/>
  <c r="S419" i="5" s="1"/>
  <c r="J419" i="5" l="1"/>
  <c r="L419" i="5"/>
  <c r="Q419" i="5" s="1"/>
  <c r="K419" i="5" l="1"/>
  <c r="P419" i="5" s="1"/>
  <c r="I420" i="5" l="1"/>
  <c r="S420" i="5" s="1"/>
  <c r="J420" i="5" l="1"/>
  <c r="L420" i="5"/>
  <c r="Q420" i="5" s="1"/>
  <c r="K420" i="5" l="1"/>
  <c r="P420" i="5" s="1"/>
  <c r="I421" i="5" l="1"/>
  <c r="S421" i="5" s="1"/>
  <c r="L421" i="5" l="1"/>
  <c r="Q421" i="5" s="1"/>
  <c r="J421" i="5"/>
  <c r="K421" i="5" l="1"/>
  <c r="P421" i="5" s="1"/>
  <c r="I422" i="5" l="1"/>
  <c r="S422" i="5" s="1"/>
  <c r="J422" i="5" l="1"/>
  <c r="L422" i="5"/>
  <c r="Q422" i="5" s="1"/>
  <c r="K422" i="5" l="1"/>
  <c r="P422" i="5" s="1"/>
  <c r="I423" i="5" l="1"/>
  <c r="S423" i="5" s="1"/>
  <c r="L423" i="5" l="1"/>
  <c r="Q423" i="5" s="1"/>
  <c r="J423" i="5"/>
  <c r="K423" i="5" l="1"/>
  <c r="P423" i="5" s="1"/>
  <c r="I424" i="5" l="1"/>
  <c r="S424" i="5" s="1"/>
  <c r="J424" i="5" l="1"/>
  <c r="L424" i="5"/>
  <c r="Q424" i="5" s="1"/>
  <c r="K424" i="5" l="1"/>
  <c r="P424" i="5" s="1"/>
  <c r="I425" i="5" l="1"/>
  <c r="S425" i="5" s="1"/>
  <c r="L425" i="5" l="1"/>
  <c r="Q425" i="5" s="1"/>
  <c r="J425" i="5"/>
  <c r="K425" i="5" l="1"/>
  <c r="P425" i="5" s="1"/>
  <c r="I426" i="5" l="1"/>
  <c r="S426" i="5" s="1"/>
  <c r="J426" i="5" l="1"/>
  <c r="L426" i="5"/>
  <c r="Q426" i="5" s="1"/>
  <c r="K426" i="5" l="1"/>
  <c r="P426" i="5" s="1"/>
  <c r="I427" i="5" l="1"/>
  <c r="S427" i="5" s="1"/>
  <c r="J427" i="5" l="1"/>
  <c r="L427" i="5"/>
  <c r="Q427" i="5" s="1"/>
  <c r="K427" i="5" l="1"/>
  <c r="P427" i="5" s="1"/>
  <c r="I428" i="5" l="1"/>
  <c r="S428" i="5" s="1"/>
  <c r="J428" i="5" l="1"/>
  <c r="L428" i="5"/>
  <c r="Q428" i="5" s="1"/>
  <c r="K428" i="5" l="1"/>
  <c r="P428" i="5" s="1"/>
  <c r="I429" i="5" l="1"/>
  <c r="S429" i="5" s="1"/>
  <c r="J429" i="5" l="1"/>
  <c r="L429" i="5"/>
  <c r="Q429" i="5" s="1"/>
  <c r="K429" i="5" l="1"/>
  <c r="P429" i="5" s="1"/>
  <c r="I430" i="5" l="1"/>
  <c r="S430" i="5" s="1"/>
  <c r="L430" i="5" l="1"/>
  <c r="Q430" i="5" s="1"/>
  <c r="J430" i="5"/>
  <c r="K430" i="5" l="1"/>
  <c r="P430" i="5" s="1"/>
  <c r="I431" i="5" l="1"/>
  <c r="S431" i="5" s="1"/>
  <c r="J431" i="5" l="1"/>
  <c r="L431" i="5"/>
  <c r="Q431" i="5" s="1"/>
  <c r="K431" i="5" l="1"/>
  <c r="P431" i="5" s="1"/>
  <c r="I432" i="5" l="1"/>
  <c r="S432" i="5" s="1"/>
  <c r="L432" i="5" l="1"/>
  <c r="Q432" i="5" s="1"/>
  <c r="J432" i="5"/>
  <c r="K432" i="5" l="1"/>
  <c r="P432" i="5" s="1"/>
  <c r="I433" i="5" l="1"/>
  <c r="S433" i="5" s="1"/>
  <c r="J433" i="5" l="1"/>
  <c r="L433" i="5"/>
  <c r="Q433" i="5" s="1"/>
  <c r="K433" i="5" l="1"/>
  <c r="P433" i="5" s="1"/>
  <c r="I434" i="5" l="1"/>
  <c r="S434" i="5" s="1"/>
  <c r="J434" i="5" l="1"/>
  <c r="L434" i="5"/>
  <c r="Q434" i="5" s="1"/>
  <c r="K434" i="5" l="1"/>
  <c r="P434" i="5" s="1"/>
  <c r="I435" i="5" l="1"/>
  <c r="S435" i="5" s="1"/>
  <c r="J435" i="5" l="1"/>
  <c r="L435" i="5"/>
  <c r="Q435" i="5" s="1"/>
  <c r="K435" i="5" l="1"/>
  <c r="P435" i="5" s="1"/>
  <c r="I436" i="5" l="1"/>
  <c r="S436" i="5" s="1"/>
  <c r="J436" i="5" l="1"/>
  <c r="L436" i="5"/>
  <c r="Q436" i="5" s="1"/>
  <c r="K436" i="5" l="1"/>
  <c r="P436" i="5" s="1"/>
  <c r="I437" i="5" l="1"/>
  <c r="S437" i="5" s="1"/>
  <c r="L437" i="5" l="1"/>
  <c r="Q437" i="5" s="1"/>
  <c r="J437" i="5"/>
  <c r="K437" i="5" l="1"/>
  <c r="P437" i="5" s="1"/>
  <c r="I438" i="5" l="1"/>
  <c r="S438" i="5" s="1"/>
  <c r="L438" i="5" l="1"/>
  <c r="Q438" i="5" s="1"/>
  <c r="J438" i="5"/>
  <c r="K438" i="5" l="1"/>
  <c r="P438" i="5" s="1"/>
  <c r="I439" i="5" l="1"/>
  <c r="S439" i="5" s="1"/>
  <c r="L439" i="5" l="1"/>
  <c r="Q439" i="5" s="1"/>
  <c r="J439" i="5"/>
  <c r="K439" i="5" l="1"/>
  <c r="P439" i="5" s="1"/>
  <c r="I440" i="5" l="1"/>
  <c r="S440" i="5" s="1"/>
  <c r="J440" i="5" l="1"/>
  <c r="L440" i="5"/>
  <c r="Q440" i="5" s="1"/>
  <c r="K440" i="5" l="1"/>
  <c r="P440" i="5" s="1"/>
  <c r="I441" i="5" l="1"/>
  <c r="S441" i="5" s="1"/>
  <c r="J441" i="5" l="1"/>
  <c r="L441" i="5"/>
  <c r="Q441" i="5" s="1"/>
  <c r="K441" i="5" l="1"/>
  <c r="P441" i="5" s="1"/>
  <c r="I442" i="5" l="1"/>
  <c r="S442" i="5" s="1"/>
  <c r="J442" i="5" l="1"/>
  <c r="L442" i="5"/>
  <c r="Q442" i="5" s="1"/>
  <c r="K442" i="5" l="1"/>
  <c r="P442" i="5" s="1"/>
  <c r="I443" i="5" l="1"/>
  <c r="S443" i="5" s="1"/>
  <c r="J443" i="5" l="1"/>
  <c r="L443" i="5"/>
  <c r="Q443" i="5" s="1"/>
  <c r="K443" i="5" l="1"/>
  <c r="P443" i="5" s="1"/>
  <c r="I444" i="5" l="1"/>
  <c r="S444" i="5" s="1"/>
  <c r="J444" i="5" l="1"/>
  <c r="L444" i="5"/>
  <c r="Q444" i="5" s="1"/>
  <c r="K444" i="5" l="1"/>
  <c r="P444" i="5" s="1"/>
  <c r="I445" i="5" l="1"/>
  <c r="S445" i="5" s="1"/>
  <c r="J445" i="5" l="1"/>
  <c r="L445" i="5"/>
  <c r="Q445" i="5" s="1"/>
  <c r="K445" i="5" l="1"/>
  <c r="P445" i="5" s="1"/>
  <c r="I446" i="5" l="1"/>
  <c r="S446" i="5" s="1"/>
  <c r="L446" i="5" l="1"/>
  <c r="Q446" i="5" s="1"/>
  <c r="J446" i="5"/>
  <c r="K446" i="5" l="1"/>
  <c r="P446" i="5" s="1"/>
  <c r="I447" i="5" l="1"/>
  <c r="S447" i="5" s="1"/>
  <c r="J447" i="5" l="1"/>
  <c r="L447" i="5"/>
  <c r="Q447" i="5" s="1"/>
  <c r="K447" i="5" l="1"/>
  <c r="P447" i="5" s="1"/>
  <c r="I448" i="5" l="1"/>
  <c r="S448" i="5" s="1"/>
  <c r="L448" i="5" l="1"/>
  <c r="Q448" i="5" s="1"/>
  <c r="J448" i="5"/>
  <c r="K448" i="5" l="1"/>
  <c r="P448" i="5" s="1"/>
  <c r="I449" i="5" l="1"/>
  <c r="S449" i="5" s="1"/>
  <c r="J449" i="5" l="1"/>
  <c r="L449" i="5"/>
  <c r="Q449" i="5" s="1"/>
  <c r="K449" i="5" l="1"/>
  <c r="P449" i="5" s="1"/>
  <c r="I450" i="5" l="1"/>
  <c r="S450" i="5" s="1"/>
  <c r="J450" i="5" l="1"/>
  <c r="L450" i="5"/>
  <c r="Q450" i="5" s="1"/>
  <c r="K450" i="5" l="1"/>
  <c r="P450" i="5" s="1"/>
  <c r="I451" i="5" l="1"/>
  <c r="S451" i="5" s="1"/>
  <c r="J451" i="5" l="1"/>
  <c r="L451" i="5"/>
  <c r="Q451" i="5" s="1"/>
  <c r="K451" i="5" l="1"/>
  <c r="P451" i="5" s="1"/>
  <c r="I452" i="5" l="1"/>
  <c r="S452" i="5" s="1"/>
  <c r="J452" i="5" l="1"/>
  <c r="L452" i="5"/>
  <c r="Q452" i="5" s="1"/>
  <c r="K452" i="5" l="1"/>
  <c r="P452" i="5" s="1"/>
  <c r="I453" i="5" l="1"/>
  <c r="S453" i="5" s="1"/>
  <c r="L453" i="5" l="1"/>
  <c r="Q453" i="5" s="1"/>
  <c r="J453" i="5"/>
  <c r="K453" i="5" l="1"/>
  <c r="P453" i="5" s="1"/>
  <c r="I454" i="5" l="1"/>
  <c r="S454" i="5" s="1"/>
  <c r="J454" i="5" l="1"/>
  <c r="L454" i="5"/>
  <c r="Q454" i="5" s="1"/>
  <c r="K454" i="5" l="1"/>
  <c r="P454" i="5" s="1"/>
  <c r="I455" i="5" l="1"/>
  <c r="S455" i="5" s="1"/>
  <c r="L455" i="5" l="1"/>
  <c r="Q455" i="5" s="1"/>
  <c r="J455" i="5"/>
  <c r="K455" i="5" l="1"/>
  <c r="P455" i="5" s="1"/>
  <c r="I456" i="5" l="1"/>
  <c r="S456" i="5" s="1"/>
  <c r="J456" i="5" l="1"/>
  <c r="L456" i="5"/>
  <c r="Q456" i="5" s="1"/>
  <c r="K456" i="5" l="1"/>
  <c r="P456" i="5" s="1"/>
  <c r="I457" i="5" l="1"/>
  <c r="S457" i="5" s="1"/>
  <c r="J457" i="5" l="1"/>
  <c r="L457" i="5"/>
  <c r="Q457" i="5" s="1"/>
  <c r="K457" i="5" l="1"/>
  <c r="P457" i="5" s="1"/>
  <c r="I458" i="5" l="1"/>
  <c r="S458" i="5" s="1"/>
  <c r="J458" i="5" l="1"/>
  <c r="L458" i="5"/>
  <c r="Q458" i="5" s="1"/>
  <c r="K458" i="5" l="1"/>
  <c r="P458" i="5" s="1"/>
  <c r="I459" i="5" l="1"/>
  <c r="S459" i="5" s="1"/>
  <c r="J459" i="5" l="1"/>
  <c r="L459" i="5"/>
  <c r="Q459" i="5" s="1"/>
  <c r="K459" i="5" l="1"/>
  <c r="P459" i="5" s="1"/>
  <c r="I460" i="5" l="1"/>
  <c r="S460" i="5" s="1"/>
  <c r="J460" i="5" l="1"/>
  <c r="L460" i="5"/>
  <c r="Q460" i="5" s="1"/>
  <c r="K460" i="5" l="1"/>
  <c r="P460" i="5" s="1"/>
  <c r="I461" i="5" l="1"/>
  <c r="S461" i="5" s="1"/>
  <c r="J461" i="5" l="1"/>
  <c r="L461" i="5"/>
  <c r="Q461" i="5" s="1"/>
  <c r="K461" i="5" l="1"/>
  <c r="P461" i="5" s="1"/>
  <c r="I462" i="5" l="1"/>
  <c r="S462" i="5" s="1"/>
  <c r="J462" i="5" l="1"/>
  <c r="L462" i="5"/>
  <c r="Q462" i="5" s="1"/>
  <c r="K462" i="5" l="1"/>
  <c r="P462" i="5" s="1"/>
  <c r="I463" i="5" l="1"/>
  <c r="S463" i="5" s="1"/>
  <c r="L463" i="5" l="1"/>
  <c r="Q463" i="5" s="1"/>
  <c r="J463" i="5"/>
  <c r="K463" i="5" l="1"/>
  <c r="P463" i="5" s="1"/>
  <c r="I464" i="5" l="1"/>
  <c r="S464" i="5" s="1"/>
  <c r="J464" i="5" l="1"/>
  <c r="L464" i="5"/>
  <c r="Q464" i="5" s="1"/>
  <c r="K464" i="5" l="1"/>
  <c r="P464" i="5" s="1"/>
  <c r="I465" i="5" l="1"/>
  <c r="S465" i="5" s="1"/>
  <c r="L465" i="5" l="1"/>
  <c r="Q465" i="5" s="1"/>
  <c r="J465" i="5"/>
  <c r="K465" i="5" l="1"/>
  <c r="P465" i="5" s="1"/>
  <c r="I466" i="5" l="1"/>
  <c r="S466" i="5" s="1"/>
  <c r="L466" i="5" l="1"/>
  <c r="Q466" i="5" s="1"/>
  <c r="J466" i="5"/>
  <c r="K466" i="5" l="1"/>
  <c r="P466" i="5" s="1"/>
  <c r="I467" i="5" l="1"/>
  <c r="S467" i="5" s="1"/>
  <c r="J467" i="5" l="1"/>
  <c r="L467" i="5"/>
  <c r="Q467" i="5" s="1"/>
  <c r="K467" i="5" l="1"/>
  <c r="P467" i="5" s="1"/>
  <c r="I468" i="5" l="1"/>
  <c r="S468" i="5" s="1"/>
  <c r="J468" i="5" l="1"/>
  <c r="L468" i="5"/>
  <c r="Q468" i="5" s="1"/>
  <c r="K468" i="5" l="1"/>
  <c r="P468" i="5" s="1"/>
  <c r="I469" i="5" l="1"/>
  <c r="S469" i="5" s="1"/>
  <c r="L469" i="5" l="1"/>
  <c r="Q469" i="5" s="1"/>
  <c r="J469" i="5"/>
  <c r="K469" i="5" l="1"/>
  <c r="P469" i="5" s="1"/>
  <c r="I470" i="5" l="1"/>
  <c r="S470" i="5" s="1"/>
  <c r="J470" i="5" l="1"/>
  <c r="L470" i="5"/>
  <c r="Q470" i="5" s="1"/>
  <c r="K470" i="5" l="1"/>
  <c r="P470" i="5" s="1"/>
  <c r="I471" i="5" l="1"/>
  <c r="S471" i="5" s="1"/>
  <c r="L471" i="5" l="1"/>
  <c r="Q471" i="5" s="1"/>
  <c r="J471" i="5"/>
  <c r="K471" i="5" l="1"/>
  <c r="P471" i="5" s="1"/>
  <c r="I472" i="5" l="1"/>
  <c r="S472" i="5" s="1"/>
  <c r="J472" i="5" l="1"/>
  <c r="L472" i="5"/>
  <c r="Q472" i="5" s="1"/>
  <c r="K472" i="5" l="1"/>
  <c r="P472" i="5" s="1"/>
  <c r="I473" i="5" l="1"/>
  <c r="S473" i="5" s="1"/>
  <c r="L473" i="5" l="1"/>
  <c r="Q473" i="5" s="1"/>
  <c r="J473" i="5"/>
  <c r="K473" i="5" l="1"/>
  <c r="P473" i="5" s="1"/>
  <c r="I474" i="5" l="1"/>
  <c r="S474" i="5" s="1"/>
  <c r="L474" i="5" l="1"/>
  <c r="Q474" i="5" s="1"/>
  <c r="J474" i="5"/>
  <c r="K474" i="5" l="1"/>
  <c r="P474" i="5" s="1"/>
  <c r="I475" i="5" l="1"/>
  <c r="S475" i="5" s="1"/>
  <c r="L475" i="5" l="1"/>
  <c r="Q475" i="5" s="1"/>
  <c r="J475" i="5"/>
  <c r="K475" i="5" l="1"/>
  <c r="P475" i="5" s="1"/>
  <c r="I476" i="5" l="1"/>
  <c r="S476" i="5" s="1"/>
  <c r="J476" i="5" l="1"/>
  <c r="L476" i="5"/>
  <c r="Q476" i="5" s="1"/>
  <c r="K476" i="5" l="1"/>
  <c r="P476" i="5" s="1"/>
  <c r="I477" i="5" l="1"/>
  <c r="S477" i="5" s="1"/>
  <c r="L477" i="5" l="1"/>
  <c r="Q477" i="5" s="1"/>
  <c r="J477" i="5"/>
  <c r="K477" i="5" l="1"/>
  <c r="P477" i="5" s="1"/>
  <c r="I478" i="5" l="1"/>
  <c r="S478" i="5" s="1"/>
  <c r="L478" i="5" l="1"/>
  <c r="Q478" i="5" s="1"/>
  <c r="J478" i="5"/>
  <c r="K478" i="5" l="1"/>
  <c r="P478" i="5" s="1"/>
  <c r="I479" i="5" l="1"/>
  <c r="S479" i="5" s="1"/>
  <c r="J479" i="5" l="1"/>
  <c r="L479" i="5"/>
  <c r="Q479" i="5" s="1"/>
  <c r="K479" i="5" l="1"/>
  <c r="P479" i="5" s="1"/>
  <c r="I480" i="5" l="1"/>
  <c r="S480" i="5" s="1"/>
  <c r="L480" i="5" l="1"/>
  <c r="Q480" i="5" s="1"/>
  <c r="J480" i="5"/>
  <c r="K480" i="5" l="1"/>
  <c r="P480" i="5" s="1"/>
  <c r="I481" i="5" l="1"/>
  <c r="S481" i="5" s="1"/>
  <c r="J481" i="5" l="1"/>
  <c r="L481" i="5"/>
  <c r="Q481" i="5" s="1"/>
  <c r="K481" i="5" l="1"/>
  <c r="P481" i="5" s="1"/>
  <c r="I482" i="5" l="1"/>
  <c r="S482" i="5" s="1"/>
  <c r="L482" i="5" l="1"/>
  <c r="Q482" i="5" s="1"/>
  <c r="J482" i="5"/>
  <c r="K482" i="5" l="1"/>
  <c r="P482" i="5" s="1"/>
  <c r="I483" i="5" l="1"/>
  <c r="S483" i="5" s="1"/>
  <c r="J483" i="5" l="1"/>
  <c r="L483" i="5"/>
  <c r="Q483" i="5" s="1"/>
  <c r="K483" i="5" l="1"/>
  <c r="P483" i="5" s="1"/>
  <c r="I484" i="5" l="1"/>
  <c r="S484" i="5" s="1"/>
  <c r="J484" i="5" l="1"/>
  <c r="L484" i="5"/>
  <c r="Q484" i="5" s="1"/>
  <c r="K484" i="5" l="1"/>
  <c r="P484" i="5" s="1"/>
  <c r="F10" i="5"/>
  <c r="E13" i="5"/>
  <c r="C14" i="5" s="1"/>
  <c r="I485" i="5" l="1"/>
  <c r="S485" i="5" s="1"/>
  <c r="D12" i="5"/>
  <c r="F11" i="5"/>
  <c r="E14" i="5"/>
  <c r="C15" i="5" s="1"/>
  <c r="L485" i="5" l="1"/>
  <c r="Q485" i="5" s="1"/>
  <c r="J485" i="5"/>
  <c r="J486" i="5" s="1"/>
  <c r="D13" i="5"/>
  <c r="F12" i="5"/>
  <c r="E15" i="5"/>
  <c r="C16" i="5" s="1"/>
  <c r="K485" i="5" l="1"/>
  <c r="P485" i="5" s="1"/>
  <c r="L486" i="5"/>
  <c r="D14" i="5"/>
  <c r="F13" i="5"/>
  <c r="E16" i="5"/>
  <c r="C17" i="5" s="1"/>
  <c r="K486" i="5" l="1"/>
  <c r="D15" i="5"/>
  <c r="F14" i="5"/>
  <c r="E17" i="5"/>
  <c r="C18" i="5" s="1"/>
  <c r="D16" i="5" l="1"/>
  <c r="F15" i="5"/>
  <c r="E18" i="5"/>
  <c r="C19" i="5" s="1"/>
  <c r="D17" i="5" l="1"/>
  <c r="F16" i="5"/>
  <c r="E19" i="5"/>
  <c r="C20" i="5" s="1"/>
  <c r="D18" i="5" l="1"/>
  <c r="F17" i="5"/>
  <c r="E20" i="5"/>
  <c r="C21" i="5" s="1"/>
  <c r="D19" i="5" l="1"/>
  <c r="F18" i="5"/>
  <c r="E21" i="5"/>
  <c r="C22" i="5" s="1"/>
  <c r="D20" i="5" l="1"/>
  <c r="F19" i="5"/>
  <c r="E22" i="5"/>
  <c r="C23" i="5" s="1"/>
  <c r="D21" i="5" l="1"/>
  <c r="F20" i="5"/>
  <c r="E23" i="5"/>
  <c r="C24" i="5" s="1"/>
  <c r="D22" i="5" l="1"/>
  <c r="F21" i="5"/>
  <c r="E24" i="5"/>
  <c r="C25" i="5" s="1"/>
  <c r="D25" i="5" s="1"/>
  <c r="D23" i="5" l="1"/>
  <c r="F22" i="5"/>
  <c r="E25" i="5"/>
  <c r="C26" i="5" s="1"/>
  <c r="D24" i="5" l="1"/>
  <c r="F23" i="5"/>
  <c r="E26" i="5"/>
  <c r="C27" i="5" s="1"/>
  <c r="F24" i="5" l="1"/>
  <c r="E27" i="5"/>
  <c r="C28" i="5" s="1"/>
  <c r="D26" i="5" l="1"/>
  <c r="F25" i="5"/>
  <c r="E28" i="5"/>
  <c r="C29" i="5" s="1"/>
  <c r="D27" i="5" l="1"/>
  <c r="F26" i="5"/>
  <c r="E29" i="5"/>
  <c r="C30" i="5" s="1"/>
  <c r="D28" i="5" l="1"/>
  <c r="F27" i="5"/>
  <c r="E30" i="5"/>
  <c r="C31" i="5" s="1"/>
  <c r="D29" i="5" l="1"/>
  <c r="F28" i="5"/>
  <c r="E31" i="5"/>
  <c r="C32" i="5" s="1"/>
  <c r="D30" i="5" l="1"/>
  <c r="F29" i="5"/>
  <c r="E32" i="5"/>
  <c r="C33" i="5" s="1"/>
  <c r="D31" i="5" l="1"/>
  <c r="F30" i="5"/>
  <c r="E33" i="5"/>
  <c r="C34" i="5" s="1"/>
  <c r="D32" i="5" l="1"/>
  <c r="F31" i="5"/>
  <c r="E34" i="5"/>
  <c r="C35" i="5" s="1"/>
  <c r="D33" i="5" l="1"/>
  <c r="F32" i="5"/>
  <c r="E35" i="5"/>
  <c r="C36" i="5" s="1"/>
  <c r="D34" i="5" l="1"/>
  <c r="F33" i="5"/>
  <c r="E36" i="5"/>
  <c r="C37" i="5" s="1"/>
  <c r="D35" i="5" l="1"/>
  <c r="F34" i="5"/>
  <c r="E37" i="5"/>
  <c r="C38" i="5" s="1"/>
  <c r="D36" i="5" l="1"/>
  <c r="F35" i="5" l="1"/>
  <c r="E38" i="5"/>
  <c r="C39" i="5" s="1"/>
  <c r="D37" i="5" l="1"/>
  <c r="F36" i="5"/>
  <c r="E39" i="5"/>
  <c r="C40" i="5" s="1"/>
  <c r="D38" i="5" l="1"/>
  <c r="F37" i="5"/>
  <c r="E40" i="5"/>
  <c r="C41" i="5" s="1"/>
  <c r="D39" i="5" l="1"/>
  <c r="F38" i="5"/>
  <c r="E41" i="5"/>
  <c r="C42" i="5" s="1"/>
  <c r="D40" i="5" l="1"/>
  <c r="F39" i="5"/>
  <c r="E42" i="5"/>
  <c r="C43" i="5" s="1"/>
  <c r="D41" i="5" l="1"/>
  <c r="F40" i="5"/>
  <c r="E43" i="5"/>
  <c r="C44" i="5" s="1"/>
  <c r="D42" i="5" l="1"/>
  <c r="F41" i="5"/>
  <c r="E44" i="5"/>
  <c r="C45" i="5" s="1"/>
  <c r="D43" i="5" l="1"/>
  <c r="F42" i="5"/>
  <c r="E45" i="5"/>
  <c r="C46" i="5" s="1"/>
  <c r="D44" i="5" l="1"/>
  <c r="F43" i="5"/>
  <c r="E46" i="5"/>
  <c r="C47" i="5" s="1"/>
  <c r="D45" i="5" l="1"/>
  <c r="F44" i="5"/>
  <c r="E47" i="5"/>
  <c r="C48" i="5" s="1"/>
  <c r="D46" i="5" l="1"/>
  <c r="F45" i="5"/>
  <c r="E48" i="5"/>
  <c r="C49" i="5" s="1"/>
  <c r="D47" i="5" l="1"/>
  <c r="F46" i="5"/>
  <c r="E49" i="5"/>
  <c r="C50" i="5" s="1"/>
  <c r="H8" i="4"/>
  <c r="I8" i="4" l="1"/>
  <c r="D48" i="5"/>
  <c r="F47" i="5"/>
  <c r="E50" i="5"/>
  <c r="C51" i="5" s="1"/>
  <c r="J8" i="4" l="1"/>
  <c r="D49" i="5"/>
  <c r="E51" i="5"/>
  <c r="C52" i="5" s="1"/>
  <c r="F48" i="5"/>
  <c r="H9" i="4" l="1"/>
  <c r="I9" i="4" s="1"/>
  <c r="D50" i="5"/>
  <c r="F49" i="5"/>
  <c r="J9" i="4" l="1"/>
  <c r="E52" i="5"/>
  <c r="C53" i="5" s="1"/>
  <c r="F50" i="5"/>
  <c r="H10" i="4" l="1"/>
  <c r="E53" i="5"/>
  <c r="C54" i="5" s="1"/>
  <c r="D51" i="5"/>
  <c r="F51" i="5" s="1"/>
  <c r="I10" i="4" l="1"/>
  <c r="E54" i="5"/>
  <c r="C55" i="5" s="1"/>
  <c r="D52" i="5"/>
  <c r="F52" i="5" s="1"/>
  <c r="J10" i="4" l="1"/>
  <c r="D53" i="5"/>
  <c r="F53" i="5" s="1"/>
  <c r="E55" i="5"/>
  <c r="C56" i="5" s="1"/>
  <c r="H11" i="4" l="1"/>
  <c r="D54" i="5"/>
  <c r="F54" i="5" s="1"/>
  <c r="E56" i="5"/>
  <c r="C57" i="5" s="1"/>
  <c r="I11" i="4" l="1"/>
  <c r="E57" i="5"/>
  <c r="C58" i="5" s="1"/>
  <c r="D55" i="5"/>
  <c r="F55" i="5" s="1"/>
  <c r="J11" i="4" l="1"/>
  <c r="E58" i="5"/>
  <c r="C59" i="5" s="1"/>
  <c r="D56" i="5"/>
  <c r="F56" i="5" s="1"/>
  <c r="H12" i="4" l="1"/>
  <c r="E59" i="5"/>
  <c r="C60" i="5" s="1"/>
  <c r="D57" i="5"/>
  <c r="F57" i="5" s="1"/>
  <c r="I12" i="4" l="1"/>
  <c r="D58" i="5"/>
  <c r="F58" i="5" s="1"/>
  <c r="E60" i="5"/>
  <c r="C61" i="5" s="1"/>
  <c r="J12" i="4" l="1"/>
  <c r="D59" i="5"/>
  <c r="F59" i="5" s="1"/>
  <c r="E61" i="5"/>
  <c r="C62" i="5" s="1"/>
  <c r="H13" i="4" l="1"/>
  <c r="I13" i="4" s="1"/>
  <c r="J13" i="4" s="1"/>
  <c r="H14" i="4" s="1"/>
  <c r="I14" i="4" s="1"/>
  <c r="J14" i="4" s="1"/>
  <c r="H15" i="4" s="1"/>
  <c r="I15" i="4" s="1"/>
  <c r="D60" i="5"/>
  <c r="F60" i="5" s="1"/>
  <c r="E62" i="5"/>
  <c r="C63" i="5" s="1"/>
  <c r="D61" i="5" l="1"/>
  <c r="F61" i="5" s="1"/>
  <c r="E63" i="5"/>
  <c r="C64" i="5" s="1"/>
  <c r="D62" i="5" l="1"/>
  <c r="F62" i="5" s="1"/>
  <c r="E64" i="5"/>
  <c r="C65" i="5" s="1"/>
  <c r="J15" i="4"/>
  <c r="E65" i="5" l="1"/>
  <c r="C66" i="5" s="1"/>
  <c r="D63" i="5"/>
  <c r="F63" i="5" s="1"/>
  <c r="H16" i="4"/>
  <c r="I16" i="4" l="1"/>
  <c r="J16" i="4" s="1"/>
  <c r="H17" i="4" s="1"/>
  <c r="I17" i="4" s="1"/>
  <c r="J17" i="4" s="1"/>
  <c r="H18" i="4" s="1"/>
  <c r="I18" i="4" s="1"/>
  <c r="E66" i="5"/>
  <c r="C67" i="5" s="1"/>
  <c r="D64" i="5"/>
  <c r="F64" i="5" s="1"/>
  <c r="E67" i="5" l="1"/>
  <c r="C68" i="5" s="1"/>
  <c r="D65" i="5"/>
  <c r="F65" i="5" s="1"/>
  <c r="J18" i="4"/>
  <c r="H19" i="4" s="1"/>
  <c r="I19" i="4" s="1"/>
  <c r="E68" i="5" l="1"/>
  <c r="C69" i="5" s="1"/>
  <c r="D66" i="5"/>
  <c r="F66" i="5" s="1"/>
  <c r="J19" i="4"/>
  <c r="H20" i="4" s="1"/>
  <c r="I20" i="4" s="1"/>
  <c r="E69" i="5" l="1"/>
  <c r="C70" i="5" s="1"/>
  <c r="D67" i="5"/>
  <c r="F67" i="5" s="1"/>
  <c r="J20" i="4"/>
  <c r="H21" i="4" s="1"/>
  <c r="I21" i="4" s="1"/>
  <c r="E70" i="5" l="1"/>
  <c r="C71" i="5" s="1"/>
  <c r="D68" i="5"/>
  <c r="F68" i="5" s="1"/>
  <c r="J21" i="4"/>
  <c r="H22" i="4" s="1"/>
  <c r="I22" i="4" s="1"/>
  <c r="D69" i="5" l="1"/>
  <c r="F69" i="5" s="1"/>
  <c r="E71" i="5"/>
  <c r="C72" i="5" s="1"/>
  <c r="J22" i="4"/>
  <c r="H23" i="4" s="1"/>
  <c r="I23" i="4" s="1"/>
  <c r="D70" i="5" l="1"/>
  <c r="F70" i="5" s="1"/>
  <c r="E72" i="5"/>
  <c r="C73" i="5" s="1"/>
  <c r="J23" i="4"/>
  <c r="H24" i="4" s="1"/>
  <c r="I24" i="4" s="1"/>
  <c r="E73" i="5" l="1"/>
  <c r="C74" i="5" s="1"/>
  <c r="D71" i="5"/>
  <c r="F71" i="5" s="1"/>
  <c r="J24" i="4"/>
  <c r="H25" i="4" s="1"/>
  <c r="I25" i="4" s="1"/>
  <c r="E74" i="5" l="1"/>
  <c r="C75" i="5" s="1"/>
  <c r="D72" i="5"/>
  <c r="F72" i="5" s="1"/>
  <c r="E75" i="5" l="1"/>
  <c r="C76" i="5" s="1"/>
  <c r="D73" i="5"/>
  <c r="F73" i="5" s="1"/>
  <c r="J25" i="4"/>
  <c r="D74" i="5" l="1"/>
  <c r="F74" i="5" s="1"/>
  <c r="E76" i="5"/>
  <c r="C77" i="5" s="1"/>
  <c r="H26" i="4"/>
  <c r="I26" i="4" l="1"/>
  <c r="J26" i="4" s="1"/>
  <c r="H27" i="4" s="1"/>
  <c r="I27" i="4" s="1"/>
  <c r="J27" i="4" s="1"/>
  <c r="H28" i="4" s="1"/>
  <c r="I28" i="4" s="1"/>
  <c r="D75" i="5"/>
  <c r="F75" i="5" s="1"/>
  <c r="E77" i="5"/>
  <c r="C78" i="5" s="1"/>
  <c r="D76" i="5" l="1"/>
  <c r="F76" i="5" s="1"/>
  <c r="E78" i="5"/>
  <c r="C79" i="5" s="1"/>
  <c r="J28" i="4"/>
  <c r="H29" i="4" s="1"/>
  <c r="I29" i="4" s="1"/>
  <c r="D77" i="5" l="1"/>
  <c r="F77" i="5" s="1"/>
  <c r="E79" i="5"/>
  <c r="C80" i="5" s="1"/>
  <c r="J29" i="4"/>
  <c r="H30" i="4" s="1"/>
  <c r="I30" i="4" s="1"/>
  <c r="D78" i="5" l="1"/>
  <c r="F78" i="5" s="1"/>
  <c r="E80" i="5"/>
  <c r="C81" i="5" s="1"/>
  <c r="J30" i="4"/>
  <c r="H31" i="4" s="1"/>
  <c r="I31" i="4" s="1"/>
  <c r="E81" i="5" l="1"/>
  <c r="C82" i="5" s="1"/>
  <c r="D79" i="5"/>
  <c r="F79" i="5" s="1"/>
  <c r="J31" i="4"/>
  <c r="H32" i="4" s="1"/>
  <c r="I32" i="4" s="1"/>
  <c r="E82" i="5" l="1"/>
  <c r="C83" i="5" s="1"/>
  <c r="D80" i="5"/>
  <c r="F80" i="5" s="1"/>
  <c r="J32" i="4"/>
  <c r="H33" i="4" s="1"/>
  <c r="I33" i="4" s="1"/>
  <c r="E83" i="5" l="1"/>
  <c r="C84" i="5" s="1"/>
  <c r="D81" i="5"/>
  <c r="F81" i="5" s="1"/>
  <c r="J33" i="4"/>
  <c r="H34" i="4" s="1"/>
  <c r="I34" i="4" s="1"/>
  <c r="E84" i="5" l="1"/>
  <c r="C85" i="5" s="1"/>
  <c r="D82" i="5"/>
  <c r="F82" i="5" s="1"/>
  <c r="J34" i="4"/>
  <c r="H35" i="4" s="1"/>
  <c r="I35" i="4" s="1"/>
  <c r="E85" i="5" l="1"/>
  <c r="C86" i="5" s="1"/>
  <c r="D83" i="5"/>
  <c r="F83" i="5" s="1"/>
  <c r="J35" i="4"/>
  <c r="H36" i="4" s="1"/>
  <c r="I36" i="4" s="1"/>
  <c r="E86" i="5" l="1"/>
  <c r="C87" i="5" s="1"/>
  <c r="D84" i="5"/>
  <c r="F84" i="5" s="1"/>
  <c r="J36" i="4"/>
  <c r="H37" i="4" s="1"/>
  <c r="I37" i="4" s="1"/>
  <c r="D85" i="5" l="1"/>
  <c r="F85" i="5" s="1"/>
  <c r="E87" i="5"/>
  <c r="C88" i="5" s="1"/>
  <c r="J37" i="4"/>
  <c r="H38" i="4" s="1"/>
  <c r="I38" i="4" s="1"/>
  <c r="D86" i="5" l="1"/>
  <c r="F86" i="5" s="1"/>
  <c r="E88" i="5"/>
  <c r="C89" i="5" s="1"/>
  <c r="J38" i="4"/>
  <c r="H39" i="4" s="1"/>
  <c r="I39" i="4" s="1"/>
  <c r="E89" i="5" l="1"/>
  <c r="C90" i="5" s="1"/>
  <c r="D87" i="5"/>
  <c r="F87" i="5" s="1"/>
  <c r="J39" i="4"/>
  <c r="H40" i="4" s="1"/>
  <c r="I40" i="4" s="1"/>
  <c r="E90" i="5" l="1"/>
  <c r="C91" i="5" s="1"/>
  <c r="D88" i="5"/>
  <c r="F88" i="5" s="1"/>
  <c r="J40" i="4"/>
  <c r="H41" i="4" s="1"/>
  <c r="I41" i="4" s="1"/>
  <c r="E91" i="5" l="1"/>
  <c r="C92" i="5" s="1"/>
  <c r="D89" i="5"/>
  <c r="F89" i="5" s="1"/>
  <c r="J41" i="4"/>
  <c r="H42" i="4" s="1"/>
  <c r="I42" i="4" s="1"/>
  <c r="D90" i="5" l="1"/>
  <c r="F90" i="5" s="1"/>
  <c r="E92" i="5"/>
  <c r="C93" i="5" s="1"/>
  <c r="J42" i="4"/>
  <c r="H43" i="4" s="1"/>
  <c r="I43" i="4" s="1"/>
  <c r="D91" i="5" l="1"/>
  <c r="F91" i="5" s="1"/>
  <c r="E93" i="5"/>
  <c r="C94" i="5" s="1"/>
  <c r="J43" i="4"/>
  <c r="H44" i="4" s="1"/>
  <c r="I44" i="4" s="1"/>
  <c r="D92" i="5" l="1"/>
  <c r="F92" i="5" s="1"/>
  <c r="E94" i="5"/>
  <c r="C95" i="5" s="1"/>
  <c r="J44" i="4"/>
  <c r="H45" i="4" s="1"/>
  <c r="I45" i="4" s="1"/>
  <c r="D93" i="5" l="1"/>
  <c r="F93" i="5" s="1"/>
  <c r="E95" i="5"/>
  <c r="C96" i="5" s="1"/>
  <c r="D94" i="5" l="1"/>
  <c r="F94" i="5" s="1"/>
  <c r="E96" i="5"/>
  <c r="C97" i="5" s="1"/>
  <c r="J45" i="4"/>
  <c r="H46" i="4" l="1"/>
  <c r="I46" i="4" s="1"/>
  <c r="E97" i="5"/>
  <c r="C98" i="5" s="1"/>
  <c r="D95" i="5"/>
  <c r="F95" i="5" s="1"/>
  <c r="J46" i="4" l="1"/>
  <c r="H47" i="4" s="1"/>
  <c r="I47" i="4" s="1"/>
  <c r="E98" i="5"/>
  <c r="C99" i="5" s="1"/>
  <c r="D96" i="5"/>
  <c r="F96" i="5" s="1"/>
  <c r="J47" i="4" l="1"/>
  <c r="H48" i="4" s="1"/>
  <c r="I48" i="4" s="1"/>
  <c r="E99" i="5"/>
  <c r="C100" i="5" s="1"/>
  <c r="D97" i="5"/>
  <c r="F97" i="5" s="1"/>
  <c r="J48" i="4" l="1"/>
  <c r="H49" i="4" s="1"/>
  <c r="I49" i="4" s="1"/>
  <c r="E100" i="5"/>
  <c r="C101" i="5" s="1"/>
  <c r="D98" i="5"/>
  <c r="F98" i="5" s="1"/>
  <c r="J49" i="4" l="1"/>
  <c r="H50" i="4" s="1"/>
  <c r="I50" i="4" s="1"/>
  <c r="E101" i="5"/>
  <c r="C102" i="5" s="1"/>
  <c r="D99" i="5"/>
  <c r="F99" i="5" s="1"/>
  <c r="J50" i="4" l="1"/>
  <c r="H51" i="4" s="1"/>
  <c r="I51" i="4" s="1"/>
  <c r="E102" i="5"/>
  <c r="C103" i="5" s="1"/>
  <c r="D100" i="5"/>
  <c r="F100" i="5" s="1"/>
  <c r="J51" i="4" l="1"/>
  <c r="H52" i="4" s="1"/>
  <c r="I52" i="4" s="1"/>
  <c r="D101" i="5"/>
  <c r="F101" i="5" s="1"/>
  <c r="E103" i="5"/>
  <c r="C104" i="5" s="1"/>
  <c r="J52" i="4" l="1"/>
  <c r="H53" i="4" s="1"/>
  <c r="I53" i="4" s="1"/>
  <c r="D102" i="5"/>
  <c r="F102" i="5" s="1"/>
  <c r="E104" i="5"/>
  <c r="C105" i="5" s="1"/>
  <c r="J53" i="4" l="1"/>
  <c r="H54" i="4" s="1"/>
  <c r="I54" i="4" s="1"/>
  <c r="E105" i="5"/>
  <c r="C106" i="5" s="1"/>
  <c r="D103" i="5"/>
  <c r="F103" i="5" s="1"/>
  <c r="J54" i="4" l="1"/>
  <c r="H55" i="4" s="1"/>
  <c r="I55" i="4" s="1"/>
  <c r="E106" i="5"/>
  <c r="C107" i="5" s="1"/>
  <c r="D104" i="5"/>
  <c r="F104" i="5" s="1"/>
  <c r="J55" i="4" l="1"/>
  <c r="H56" i="4" s="1"/>
  <c r="I56" i="4" s="1"/>
  <c r="E107" i="5"/>
  <c r="C108" i="5" s="1"/>
  <c r="D105" i="5"/>
  <c r="F105" i="5" s="1"/>
  <c r="J56" i="4" l="1"/>
  <c r="H57" i="4" s="1"/>
  <c r="I57" i="4" s="1"/>
  <c r="D106" i="5"/>
  <c r="F106" i="5" s="1"/>
  <c r="E108" i="5"/>
  <c r="C109" i="5" s="1"/>
  <c r="J57" i="4" l="1"/>
  <c r="H58" i="4"/>
  <c r="I58" i="4" s="1"/>
  <c r="D107" i="5"/>
  <c r="F107" i="5" s="1"/>
  <c r="E109" i="5"/>
  <c r="C110" i="5" s="1"/>
  <c r="J58" i="4" l="1"/>
  <c r="H59" i="4" s="1"/>
  <c r="I59" i="4" s="1"/>
  <c r="D108" i="5"/>
  <c r="F108" i="5" s="1"/>
  <c r="E110" i="5"/>
  <c r="C111" i="5" s="1"/>
  <c r="J59" i="4" l="1"/>
  <c r="H60" i="4" s="1"/>
  <c r="I60" i="4" s="1"/>
  <c r="D109" i="5"/>
  <c r="E111" i="5"/>
  <c r="C112" i="5" s="1"/>
  <c r="F109" i="5"/>
  <c r="J60" i="4" l="1"/>
  <c r="H61" i="4" s="1"/>
  <c r="I61" i="4" s="1"/>
  <c r="D110" i="5"/>
  <c r="F110" i="5" s="1"/>
  <c r="E112" i="5"/>
  <c r="C113" i="5" s="1"/>
  <c r="J61" i="4" l="1"/>
  <c r="H62" i="4" s="1"/>
  <c r="I62" i="4" s="1"/>
  <c r="E113" i="5"/>
  <c r="C114" i="5" s="1"/>
  <c r="D111" i="5"/>
  <c r="F111" i="5" s="1"/>
  <c r="J62" i="4" l="1"/>
  <c r="H63" i="4" s="1"/>
  <c r="I63" i="4" s="1"/>
  <c r="E114" i="5"/>
  <c r="C115" i="5" s="1"/>
  <c r="D112" i="5"/>
  <c r="F112" i="5" s="1"/>
  <c r="J63" i="4" l="1"/>
  <c r="H64" i="4" s="1"/>
  <c r="I64" i="4" s="1"/>
  <c r="E115" i="5"/>
  <c r="C116" i="5" s="1"/>
  <c r="D113" i="5"/>
  <c r="F113" i="5" s="1"/>
  <c r="J64" i="4" l="1"/>
  <c r="H65" i="4" s="1"/>
  <c r="I65" i="4" s="1"/>
  <c r="E116" i="5"/>
  <c r="C117" i="5" s="1"/>
  <c r="D114" i="5"/>
  <c r="F114" i="5" s="1"/>
  <c r="J65" i="4" l="1"/>
  <c r="H66" i="4" s="1"/>
  <c r="I66" i="4" s="1"/>
  <c r="E117" i="5"/>
  <c r="C118" i="5" s="1"/>
  <c r="D115" i="5"/>
  <c r="F115" i="5" s="1"/>
  <c r="J66" i="4" l="1"/>
  <c r="H67" i="4" s="1"/>
  <c r="I67" i="4" s="1"/>
  <c r="E118" i="5"/>
  <c r="C119" i="5" s="1"/>
  <c r="D116" i="5"/>
  <c r="F116" i="5" s="1"/>
  <c r="J67" i="4" l="1"/>
  <c r="H68" i="4" s="1"/>
  <c r="I68" i="4" s="1"/>
  <c r="D117" i="5"/>
  <c r="F117" i="5" s="1"/>
  <c r="E119" i="5"/>
  <c r="C120" i="5" s="1"/>
  <c r="J68" i="4" l="1"/>
  <c r="H69" i="4" s="1"/>
  <c r="I69" i="4" s="1"/>
  <c r="D118" i="5"/>
  <c r="F118" i="5" s="1"/>
  <c r="E120" i="5"/>
  <c r="C121" i="5" s="1"/>
  <c r="J69" i="4" l="1"/>
  <c r="H70" i="4" s="1"/>
  <c r="I70" i="4" s="1"/>
  <c r="E121" i="5"/>
  <c r="C122" i="5" s="1"/>
  <c r="D119" i="5"/>
  <c r="F119" i="5" s="1"/>
  <c r="J70" i="4" l="1"/>
  <c r="H71" i="4" s="1"/>
  <c r="I71" i="4" s="1"/>
  <c r="E122" i="5"/>
  <c r="C123" i="5" s="1"/>
  <c r="D120" i="5"/>
  <c r="F120" i="5" s="1"/>
  <c r="J71" i="4" l="1"/>
  <c r="H72" i="4" s="1"/>
  <c r="I72" i="4" s="1"/>
  <c r="E123" i="5"/>
  <c r="C124" i="5" s="1"/>
  <c r="D121" i="5"/>
  <c r="F121" i="5" s="1"/>
  <c r="J72" i="4" l="1"/>
  <c r="H73" i="4" s="1"/>
  <c r="I73" i="4" s="1"/>
  <c r="D122" i="5"/>
  <c r="F122" i="5" s="1"/>
  <c r="E124" i="5"/>
  <c r="C125" i="5" s="1"/>
  <c r="J73" i="4" l="1"/>
  <c r="H74" i="4" s="1"/>
  <c r="I74" i="4" s="1"/>
  <c r="D123" i="5"/>
  <c r="F123" i="5" s="1"/>
  <c r="E125" i="5"/>
  <c r="C126" i="5" s="1"/>
  <c r="J74" i="4" l="1"/>
  <c r="H75" i="4" s="1"/>
  <c r="I75" i="4" s="1"/>
  <c r="D124" i="5"/>
  <c r="F124" i="5" s="1"/>
  <c r="E126" i="5"/>
  <c r="C127" i="5" s="1"/>
  <c r="J75" i="4" l="1"/>
  <c r="H76" i="4" s="1"/>
  <c r="I76" i="4" s="1"/>
  <c r="D125" i="5"/>
  <c r="F125" i="5" s="1"/>
  <c r="E127" i="5"/>
  <c r="C128" i="5" s="1"/>
  <c r="J76" i="4" l="1"/>
  <c r="H77" i="4" s="1"/>
  <c r="I77" i="4" s="1"/>
  <c r="D126" i="5"/>
  <c r="F126" i="5" s="1"/>
  <c r="E128" i="5"/>
  <c r="C129" i="5" s="1"/>
  <c r="J77" i="4" l="1"/>
  <c r="H78" i="4" s="1"/>
  <c r="I78" i="4" s="1"/>
  <c r="E129" i="5"/>
  <c r="C130" i="5" s="1"/>
  <c r="D127" i="5"/>
  <c r="F127" i="5" s="1"/>
  <c r="J78" i="4" l="1"/>
  <c r="H79" i="4" s="1"/>
  <c r="I79" i="4" s="1"/>
  <c r="E130" i="5"/>
  <c r="C131" i="5" s="1"/>
  <c r="D128" i="5"/>
  <c r="F128" i="5" s="1"/>
  <c r="J79" i="4" l="1"/>
  <c r="H80" i="4" s="1"/>
  <c r="I80" i="4" s="1"/>
  <c r="E131" i="5"/>
  <c r="C132" i="5" s="1"/>
  <c r="D129" i="5"/>
  <c r="F129" i="5" s="1"/>
  <c r="J80" i="4" l="1"/>
  <c r="H81" i="4" s="1"/>
  <c r="I81" i="4" s="1"/>
  <c r="E132" i="5"/>
  <c r="C133" i="5" s="1"/>
  <c r="D130" i="5"/>
  <c r="F130" i="5" s="1"/>
  <c r="J81" i="4" l="1"/>
  <c r="H82" i="4" s="1"/>
  <c r="I82" i="4" s="1"/>
  <c r="E133" i="5"/>
  <c r="C134" i="5" s="1"/>
  <c r="D131" i="5"/>
  <c r="F131" i="5" s="1"/>
  <c r="J82" i="4" l="1"/>
  <c r="H83" i="4" s="1"/>
  <c r="I83" i="4" s="1"/>
  <c r="E134" i="5"/>
  <c r="C135" i="5" s="1"/>
  <c r="D132" i="5"/>
  <c r="F132" i="5" s="1"/>
  <c r="J83" i="4" l="1"/>
  <c r="H84" i="4" s="1"/>
  <c r="I84" i="4" s="1"/>
  <c r="D133" i="5"/>
  <c r="F133" i="5" s="1"/>
  <c r="E135" i="5"/>
  <c r="C136" i="5" s="1"/>
  <c r="J84" i="4" l="1"/>
  <c r="H85" i="4" s="1"/>
  <c r="I85" i="4" s="1"/>
  <c r="D134" i="5"/>
  <c r="F134" i="5" s="1"/>
  <c r="E136" i="5"/>
  <c r="C137" i="5" s="1"/>
  <c r="J85" i="4" l="1"/>
  <c r="H86" i="4" s="1"/>
  <c r="I86" i="4" s="1"/>
  <c r="E137" i="5"/>
  <c r="C138" i="5" s="1"/>
  <c r="D135" i="5"/>
  <c r="F135" i="5" s="1"/>
  <c r="J86" i="4" l="1"/>
  <c r="H87" i="4" s="1"/>
  <c r="I87" i="4" s="1"/>
  <c r="E138" i="5"/>
  <c r="C139" i="5" s="1"/>
  <c r="D136" i="5"/>
  <c r="F136" i="5" s="1"/>
  <c r="J87" i="4" l="1"/>
  <c r="H88" i="4" s="1"/>
  <c r="I88" i="4" s="1"/>
  <c r="E139" i="5"/>
  <c r="C140" i="5" s="1"/>
  <c r="D137" i="5"/>
  <c r="F137" i="5" s="1"/>
  <c r="J88" i="4" l="1"/>
  <c r="H89" i="4" s="1"/>
  <c r="I89" i="4" s="1"/>
  <c r="D138" i="5"/>
  <c r="F138" i="5" s="1"/>
  <c r="E140" i="5"/>
  <c r="C141" i="5" s="1"/>
  <c r="J89" i="4" l="1"/>
  <c r="H90" i="4" s="1"/>
  <c r="I90" i="4" s="1"/>
  <c r="D139" i="5"/>
  <c r="F139" i="5" s="1"/>
  <c r="E141" i="5"/>
  <c r="C142" i="5" s="1"/>
  <c r="J90" i="4" l="1"/>
  <c r="H91" i="4" s="1"/>
  <c r="I91" i="4" s="1"/>
  <c r="D140" i="5"/>
  <c r="F140" i="5" s="1"/>
  <c r="E142" i="5"/>
  <c r="C143" i="5" s="1"/>
  <c r="J91" i="4" l="1"/>
  <c r="H92" i="4" s="1"/>
  <c r="I92" i="4" s="1"/>
  <c r="D141" i="5"/>
  <c r="F141" i="5" s="1"/>
  <c r="E143" i="5"/>
  <c r="C144" i="5" s="1"/>
  <c r="J92" i="4" l="1"/>
  <c r="H93" i="4" s="1"/>
  <c r="I93" i="4" s="1"/>
  <c r="D142" i="5"/>
  <c r="F142" i="5" s="1"/>
  <c r="E144" i="5"/>
  <c r="C145" i="5" s="1"/>
  <c r="J93" i="4" l="1"/>
  <c r="H94" i="4" s="1"/>
  <c r="I94" i="4" s="1"/>
  <c r="E145" i="5"/>
  <c r="C146" i="5" s="1"/>
  <c r="D143" i="5"/>
  <c r="F143" i="5" s="1"/>
  <c r="J94" i="4" l="1"/>
  <c r="H95" i="4" s="1"/>
  <c r="I95" i="4" s="1"/>
  <c r="E146" i="5"/>
  <c r="C147" i="5" s="1"/>
  <c r="D144" i="5"/>
  <c r="F144" i="5" s="1"/>
  <c r="J95" i="4" l="1"/>
  <c r="H96" i="4" s="1"/>
  <c r="I96" i="4" s="1"/>
  <c r="E147" i="5"/>
  <c r="C148" i="5" s="1"/>
  <c r="D145" i="5"/>
  <c r="F145" i="5" s="1"/>
  <c r="J96" i="4" l="1"/>
  <c r="H97" i="4"/>
  <c r="I97" i="4" s="1"/>
  <c r="E148" i="5"/>
  <c r="C149" i="5" s="1"/>
  <c r="D146" i="5"/>
  <c r="F146" i="5" s="1"/>
  <c r="J97" i="4" l="1"/>
  <c r="H98" i="4" s="1"/>
  <c r="I98" i="4" s="1"/>
  <c r="E149" i="5"/>
  <c r="C150" i="5" s="1"/>
  <c r="D147" i="5"/>
  <c r="F147" i="5" s="1"/>
  <c r="J98" i="4" l="1"/>
  <c r="H99" i="4" s="1"/>
  <c r="I99" i="4" s="1"/>
  <c r="E150" i="5"/>
  <c r="C151" i="5" s="1"/>
  <c r="D148" i="5"/>
  <c r="F148" i="5" s="1"/>
  <c r="J99" i="4" l="1"/>
  <c r="H100" i="4" s="1"/>
  <c r="I100" i="4" s="1"/>
  <c r="D149" i="5"/>
  <c r="F149" i="5" s="1"/>
  <c r="E151" i="5"/>
  <c r="C152" i="5" s="1"/>
  <c r="J100" i="4" l="1"/>
  <c r="H101" i="4" s="1"/>
  <c r="I101" i="4" s="1"/>
  <c r="D150" i="5"/>
  <c r="F150" i="5" s="1"/>
  <c r="E152" i="5"/>
  <c r="C153" i="5" s="1"/>
  <c r="J101" i="4" l="1"/>
  <c r="H102" i="4"/>
  <c r="I102" i="4" s="1"/>
  <c r="E153" i="5"/>
  <c r="C154" i="5" s="1"/>
  <c r="D151" i="5"/>
  <c r="F151" i="5" s="1"/>
  <c r="J102" i="4" l="1"/>
  <c r="H103" i="4"/>
  <c r="I103" i="4" s="1"/>
  <c r="E154" i="5"/>
  <c r="C155" i="5" s="1"/>
  <c r="D152" i="5"/>
  <c r="F152" i="5" s="1"/>
  <c r="J103" i="4" l="1"/>
  <c r="H104" i="4" s="1"/>
  <c r="I104" i="4" s="1"/>
  <c r="E155" i="5"/>
  <c r="C156" i="5" s="1"/>
  <c r="D153" i="5"/>
  <c r="F153" i="5" s="1"/>
  <c r="J104" i="4" l="1"/>
  <c r="H105" i="4" s="1"/>
  <c r="I105" i="4" s="1"/>
  <c r="D154" i="5"/>
  <c r="F154" i="5" s="1"/>
  <c r="E156" i="5"/>
  <c r="C157" i="5" s="1"/>
  <c r="J105" i="4" l="1"/>
  <c r="H106" i="4" s="1"/>
  <c r="I106" i="4" s="1"/>
  <c r="D155" i="5"/>
  <c r="F155" i="5" s="1"/>
  <c r="E157" i="5"/>
  <c r="C158" i="5" s="1"/>
  <c r="J106" i="4" l="1"/>
  <c r="H107" i="4" s="1"/>
  <c r="I107" i="4" s="1"/>
  <c r="D156" i="5"/>
  <c r="F156" i="5" s="1"/>
  <c r="E158" i="5"/>
  <c r="C159" i="5" s="1"/>
  <c r="J107" i="4" l="1"/>
  <c r="H108" i="4"/>
  <c r="I108" i="4" s="1"/>
  <c r="D157" i="5"/>
  <c r="F157" i="5" s="1"/>
  <c r="E159" i="5"/>
  <c r="C160" i="5" s="1"/>
  <c r="J108" i="4" l="1"/>
  <c r="H109" i="4" s="1"/>
  <c r="I109" i="4" s="1"/>
  <c r="D158" i="5"/>
  <c r="F158" i="5" s="1"/>
  <c r="E160" i="5"/>
  <c r="C161" i="5" s="1"/>
  <c r="J109" i="4" l="1"/>
  <c r="H110" i="4"/>
  <c r="I110" i="4" s="1"/>
  <c r="E161" i="5"/>
  <c r="C162" i="5" s="1"/>
  <c r="D159" i="5"/>
  <c r="F159" i="5" s="1"/>
  <c r="J110" i="4" l="1"/>
  <c r="H111" i="4" s="1"/>
  <c r="I111" i="4" s="1"/>
  <c r="E162" i="5"/>
  <c r="C163" i="5" s="1"/>
  <c r="D160" i="5"/>
  <c r="F160" i="5" s="1"/>
  <c r="J111" i="4" l="1"/>
  <c r="H112" i="4" s="1"/>
  <c r="I112" i="4" s="1"/>
  <c r="E163" i="5"/>
  <c r="C164" i="5" s="1"/>
  <c r="D161" i="5"/>
  <c r="F161" i="5" s="1"/>
  <c r="J112" i="4" l="1"/>
  <c r="H113" i="4"/>
  <c r="I113" i="4" s="1"/>
  <c r="E164" i="5"/>
  <c r="C165" i="5" s="1"/>
  <c r="D162" i="5"/>
  <c r="F162" i="5" s="1"/>
  <c r="J113" i="4" l="1"/>
  <c r="H114" i="4" s="1"/>
  <c r="I114" i="4" s="1"/>
  <c r="E165" i="5"/>
  <c r="C166" i="5" s="1"/>
  <c r="D163" i="5"/>
  <c r="F163" i="5" s="1"/>
  <c r="J114" i="4" l="1"/>
  <c r="H115" i="4" s="1"/>
  <c r="I115" i="4" s="1"/>
  <c r="E166" i="5"/>
  <c r="C167" i="5" s="1"/>
  <c r="D164" i="5"/>
  <c r="F164" i="5" s="1"/>
  <c r="J115" i="4" l="1"/>
  <c r="H116" i="4" s="1"/>
  <c r="I116" i="4" s="1"/>
  <c r="D165" i="5"/>
  <c r="F165" i="5" s="1"/>
  <c r="E167" i="5"/>
  <c r="C168" i="5" s="1"/>
  <c r="J116" i="4" l="1"/>
  <c r="H117" i="4" s="1"/>
  <c r="I117" i="4" s="1"/>
  <c r="D166" i="5"/>
  <c r="F166" i="5" s="1"/>
  <c r="E168" i="5"/>
  <c r="C169" i="5" s="1"/>
  <c r="J117" i="4" l="1"/>
  <c r="H118" i="4" s="1"/>
  <c r="I118" i="4" s="1"/>
  <c r="E169" i="5"/>
  <c r="C170" i="5" s="1"/>
  <c r="D167" i="5"/>
  <c r="F167" i="5" s="1"/>
  <c r="J118" i="4" l="1"/>
  <c r="H119" i="4" s="1"/>
  <c r="I119" i="4" s="1"/>
  <c r="E170" i="5"/>
  <c r="C171" i="5" s="1"/>
  <c r="D168" i="5"/>
  <c r="F168" i="5" s="1"/>
  <c r="J119" i="4" l="1"/>
  <c r="H120" i="4" s="1"/>
  <c r="I120" i="4" s="1"/>
  <c r="E171" i="5"/>
  <c r="C172" i="5" s="1"/>
  <c r="D169" i="5"/>
  <c r="F169" i="5" s="1"/>
  <c r="J120" i="4" l="1"/>
  <c r="H121" i="4" s="1"/>
  <c r="I121" i="4" s="1"/>
  <c r="D170" i="5"/>
  <c r="F170" i="5" s="1"/>
  <c r="E172" i="5"/>
  <c r="C173" i="5" s="1"/>
  <c r="J121" i="4" l="1"/>
  <c r="H122" i="4" s="1"/>
  <c r="I122" i="4" s="1"/>
  <c r="D171" i="5"/>
  <c r="F171" i="5" s="1"/>
  <c r="E173" i="5"/>
  <c r="C174" i="5" s="1"/>
  <c r="J122" i="4" l="1"/>
  <c r="H123" i="4" s="1"/>
  <c r="I123" i="4" s="1"/>
  <c r="D172" i="5"/>
  <c r="F172" i="5" s="1"/>
  <c r="E174" i="5"/>
  <c r="C175" i="5" s="1"/>
  <c r="J123" i="4" l="1"/>
  <c r="H124" i="4" s="1"/>
  <c r="I124" i="4" s="1"/>
  <c r="D173" i="5"/>
  <c r="F173" i="5" s="1"/>
  <c r="E175" i="5"/>
  <c r="C176" i="5" s="1"/>
  <c r="J124" i="4" l="1"/>
  <c r="H125" i="4" s="1"/>
  <c r="I125" i="4" s="1"/>
  <c r="D174" i="5"/>
  <c r="F174" i="5" s="1"/>
  <c r="E176" i="5"/>
  <c r="C177" i="5" s="1"/>
  <c r="J125" i="4" l="1"/>
  <c r="H126" i="4" s="1"/>
  <c r="I126" i="4" s="1"/>
  <c r="E177" i="5"/>
  <c r="C178" i="5" s="1"/>
  <c r="D175" i="5"/>
  <c r="F175" i="5" s="1"/>
  <c r="J126" i="4" l="1"/>
  <c r="H127" i="4" s="1"/>
  <c r="I127" i="4" s="1"/>
  <c r="E178" i="5"/>
  <c r="C179" i="5" s="1"/>
  <c r="D176" i="5"/>
  <c r="F176" i="5" s="1"/>
  <c r="J127" i="4" l="1"/>
  <c r="H128" i="4" s="1"/>
  <c r="I128" i="4" s="1"/>
  <c r="E179" i="5"/>
  <c r="C180" i="5" s="1"/>
  <c r="D177" i="5"/>
  <c r="F177" i="5" s="1"/>
  <c r="J128" i="4" l="1"/>
  <c r="H129" i="4"/>
  <c r="I129" i="4" s="1"/>
  <c r="E180" i="5"/>
  <c r="C181" i="5" s="1"/>
  <c r="D178" i="5"/>
  <c r="F178" i="5" s="1"/>
  <c r="J129" i="4" l="1"/>
  <c r="H130" i="4" s="1"/>
  <c r="I130" i="4" s="1"/>
  <c r="E181" i="5"/>
  <c r="C182" i="5" s="1"/>
  <c r="D179" i="5"/>
  <c r="F179" i="5" s="1"/>
  <c r="J130" i="4" l="1"/>
  <c r="H131" i="4" s="1"/>
  <c r="I131" i="4" s="1"/>
  <c r="E182" i="5"/>
  <c r="C183" i="5" s="1"/>
  <c r="D180" i="5"/>
  <c r="F180" i="5" s="1"/>
  <c r="J131" i="4" l="1"/>
  <c r="H132" i="4" s="1"/>
  <c r="I132" i="4" s="1"/>
  <c r="D181" i="5"/>
  <c r="F181" i="5" s="1"/>
  <c r="E183" i="5"/>
  <c r="C184" i="5" s="1"/>
  <c r="J132" i="4" l="1"/>
  <c r="H133" i="4" s="1"/>
  <c r="I133" i="4" s="1"/>
  <c r="D182" i="5"/>
  <c r="F182" i="5" s="1"/>
  <c r="E184" i="5"/>
  <c r="C185" i="5" s="1"/>
  <c r="J133" i="4" l="1"/>
  <c r="H134" i="4" s="1"/>
  <c r="I134" i="4" s="1"/>
  <c r="E185" i="5"/>
  <c r="C186" i="5" s="1"/>
  <c r="D183" i="5"/>
  <c r="F183" i="5" s="1"/>
  <c r="J134" i="4" l="1"/>
  <c r="H135" i="4" s="1"/>
  <c r="I135" i="4" s="1"/>
  <c r="E186" i="5"/>
  <c r="C187" i="5" s="1"/>
  <c r="D184" i="5"/>
  <c r="F184" i="5" s="1"/>
  <c r="J135" i="4" l="1"/>
  <c r="H136" i="4" s="1"/>
  <c r="I136" i="4" s="1"/>
  <c r="E187" i="5"/>
  <c r="C188" i="5" s="1"/>
  <c r="D185" i="5"/>
  <c r="F185" i="5" s="1"/>
  <c r="J136" i="4" l="1"/>
  <c r="H137" i="4" s="1"/>
  <c r="I137" i="4" s="1"/>
  <c r="D186" i="5"/>
  <c r="F186" i="5" s="1"/>
  <c r="E188" i="5"/>
  <c r="C189" i="5" s="1"/>
  <c r="J137" i="4" l="1"/>
  <c r="H138" i="4" s="1"/>
  <c r="I138" i="4" s="1"/>
  <c r="D187" i="5"/>
  <c r="F187" i="5" s="1"/>
  <c r="E189" i="5"/>
  <c r="C190" i="5" s="1"/>
  <c r="J138" i="4" l="1"/>
  <c r="H139" i="4" s="1"/>
  <c r="I139" i="4" s="1"/>
  <c r="D188" i="5"/>
  <c r="F188" i="5" s="1"/>
  <c r="E190" i="5"/>
  <c r="C191" i="5" s="1"/>
  <c r="J139" i="4" l="1"/>
  <c r="H140" i="4" s="1"/>
  <c r="I140" i="4" s="1"/>
  <c r="D189" i="5"/>
  <c r="F189" i="5" s="1"/>
  <c r="E191" i="5"/>
  <c r="C192" i="5" s="1"/>
  <c r="J140" i="4" l="1"/>
  <c r="H141" i="4" s="1"/>
  <c r="I141" i="4" s="1"/>
  <c r="D190" i="5"/>
  <c r="F190" i="5" s="1"/>
  <c r="E192" i="5"/>
  <c r="C193" i="5" s="1"/>
  <c r="J141" i="4" l="1"/>
  <c r="H142" i="4" s="1"/>
  <c r="I142" i="4" s="1"/>
  <c r="E193" i="5"/>
  <c r="C194" i="5" s="1"/>
  <c r="D191" i="5"/>
  <c r="F191" i="5" s="1"/>
  <c r="J142" i="4" l="1"/>
  <c r="H143" i="4" s="1"/>
  <c r="I143" i="4" s="1"/>
  <c r="E194" i="5"/>
  <c r="C195" i="5" s="1"/>
  <c r="D192" i="5"/>
  <c r="F192" i="5" s="1"/>
  <c r="J143" i="4" l="1"/>
  <c r="H144" i="4" s="1"/>
  <c r="I144" i="4" s="1"/>
  <c r="E195" i="5"/>
  <c r="C196" i="5" s="1"/>
  <c r="D193" i="5"/>
  <c r="F193" i="5" s="1"/>
  <c r="J144" i="4" l="1"/>
  <c r="H145" i="4" s="1"/>
  <c r="I145" i="4" s="1"/>
  <c r="E196" i="5"/>
  <c r="C197" i="5" s="1"/>
  <c r="D194" i="5"/>
  <c r="F194" i="5" s="1"/>
  <c r="J145" i="4" l="1"/>
  <c r="H146" i="4" s="1"/>
  <c r="I146" i="4" s="1"/>
  <c r="E197" i="5"/>
  <c r="C198" i="5" s="1"/>
  <c r="D195" i="5"/>
  <c r="F195" i="5" s="1"/>
  <c r="J146" i="4" l="1"/>
  <c r="H147" i="4" s="1"/>
  <c r="I147" i="4" s="1"/>
  <c r="D196" i="5"/>
  <c r="F196" i="5" s="1"/>
  <c r="E198" i="5"/>
  <c r="C199" i="5" s="1"/>
  <c r="J147" i="4" l="1"/>
  <c r="H148" i="4" s="1"/>
  <c r="I148" i="4" s="1"/>
  <c r="D197" i="5"/>
  <c r="F197" i="5" s="1"/>
  <c r="E199" i="5"/>
  <c r="C200" i="5" s="1"/>
  <c r="J148" i="4" l="1"/>
  <c r="H149" i="4" s="1"/>
  <c r="I149" i="4" s="1"/>
  <c r="E200" i="5"/>
  <c r="C201" i="5" s="1"/>
  <c r="D198" i="5"/>
  <c r="F198" i="5" s="1"/>
  <c r="J149" i="4" l="1"/>
  <c r="H150" i="4" s="1"/>
  <c r="I150" i="4" s="1"/>
  <c r="E201" i="5"/>
  <c r="C202" i="5" s="1"/>
  <c r="D199" i="5"/>
  <c r="F199" i="5" s="1"/>
  <c r="J150" i="4" l="1"/>
  <c r="H151" i="4" s="1"/>
  <c r="I151" i="4" s="1"/>
  <c r="E202" i="5"/>
  <c r="C203" i="5" s="1"/>
  <c r="D200" i="5"/>
  <c r="F200" i="5" s="1"/>
  <c r="J151" i="4" l="1"/>
  <c r="H152" i="4"/>
  <c r="I152" i="4" s="1"/>
  <c r="E203" i="5"/>
  <c r="C204" i="5" s="1"/>
  <c r="D201" i="5"/>
  <c r="F201" i="5" s="1"/>
  <c r="J152" i="4" l="1"/>
  <c r="H153" i="4" s="1"/>
  <c r="I153" i="4" s="1"/>
  <c r="E204" i="5"/>
  <c r="C205" i="5" s="1"/>
  <c r="D202" i="5"/>
  <c r="F202" i="5" s="1"/>
  <c r="J153" i="4" l="1"/>
  <c r="H154" i="4" s="1"/>
  <c r="I154" i="4" s="1"/>
  <c r="E205" i="5"/>
  <c r="C206" i="5" s="1"/>
  <c r="D203" i="5"/>
  <c r="F203" i="5" s="1"/>
  <c r="J154" i="4" l="1"/>
  <c r="H155" i="4" s="1"/>
  <c r="I155" i="4" s="1"/>
  <c r="E206" i="5"/>
  <c r="C207" i="5" s="1"/>
  <c r="D204" i="5"/>
  <c r="F204" i="5" s="1"/>
  <c r="J155" i="4" l="1"/>
  <c r="H156" i="4" s="1"/>
  <c r="I156" i="4" s="1"/>
  <c r="D205" i="5"/>
  <c r="F205" i="5" s="1"/>
  <c r="E207" i="5"/>
  <c r="C208" i="5" s="1"/>
  <c r="J156" i="4" l="1"/>
  <c r="H157" i="4" s="1"/>
  <c r="I157" i="4" s="1"/>
  <c r="E208" i="5"/>
  <c r="C209" i="5" s="1"/>
  <c r="D206" i="5"/>
  <c r="F206" i="5" s="1"/>
  <c r="J157" i="4" l="1"/>
  <c r="H158" i="4" s="1"/>
  <c r="I158" i="4" s="1"/>
  <c r="E209" i="5"/>
  <c r="C210" i="5" s="1"/>
  <c r="D207" i="5"/>
  <c r="F207" i="5" s="1"/>
  <c r="J158" i="4" l="1"/>
  <c r="H159" i="4" s="1"/>
  <c r="I159" i="4" s="1"/>
  <c r="E210" i="5"/>
  <c r="C211" i="5" s="1"/>
  <c r="D208" i="5"/>
  <c r="F208" i="5" s="1"/>
  <c r="J159" i="4" l="1"/>
  <c r="H160" i="4" s="1"/>
  <c r="I160" i="4" s="1"/>
  <c r="E211" i="5"/>
  <c r="C212" i="5" s="1"/>
  <c r="D209" i="5"/>
  <c r="F209" i="5" s="1"/>
  <c r="J160" i="4" l="1"/>
  <c r="H161" i="4" s="1"/>
  <c r="I161" i="4" s="1"/>
  <c r="E212" i="5"/>
  <c r="C213" i="5" s="1"/>
  <c r="D210" i="5"/>
  <c r="F210" i="5" s="1"/>
  <c r="J161" i="4" l="1"/>
  <c r="H162" i="4" s="1"/>
  <c r="I162" i="4" s="1"/>
  <c r="E213" i="5"/>
  <c r="C214" i="5" s="1"/>
  <c r="D211" i="5"/>
  <c r="F211" i="5" s="1"/>
  <c r="J162" i="4" l="1"/>
  <c r="H163" i="4" s="1"/>
  <c r="I163" i="4" s="1"/>
  <c r="E214" i="5"/>
  <c r="C215" i="5" s="1"/>
  <c r="D212" i="5"/>
  <c r="F212" i="5" s="1"/>
  <c r="J163" i="4" l="1"/>
  <c r="H164" i="4" s="1"/>
  <c r="I164" i="4" s="1"/>
  <c r="E215" i="5"/>
  <c r="C216" i="5" s="1"/>
  <c r="D213" i="5"/>
  <c r="F213" i="5" s="1"/>
  <c r="J164" i="4" l="1"/>
  <c r="H165" i="4" s="1"/>
  <c r="I165" i="4" s="1"/>
  <c r="E216" i="5"/>
  <c r="C217" i="5" s="1"/>
  <c r="D214" i="5"/>
  <c r="F214" i="5" s="1"/>
  <c r="J165" i="4" l="1"/>
  <c r="H166" i="4" s="1"/>
  <c r="I166" i="4" s="1"/>
  <c r="E217" i="5"/>
  <c r="C218" i="5" s="1"/>
  <c r="D215" i="5"/>
  <c r="F215" i="5" s="1"/>
  <c r="J166" i="4" l="1"/>
  <c r="H167" i="4" s="1"/>
  <c r="I167" i="4" s="1"/>
  <c r="E218" i="5"/>
  <c r="C219" i="5" s="1"/>
  <c r="D216" i="5"/>
  <c r="F216" i="5" s="1"/>
  <c r="J167" i="4" l="1"/>
  <c r="H168" i="4" s="1"/>
  <c r="I168" i="4" s="1"/>
  <c r="E219" i="5"/>
  <c r="C220" i="5" s="1"/>
  <c r="D217" i="5"/>
  <c r="F217" i="5" s="1"/>
  <c r="J168" i="4" l="1"/>
  <c r="H169" i="4" s="1"/>
  <c r="I169" i="4" s="1"/>
  <c r="E220" i="5"/>
  <c r="C221" i="5" s="1"/>
  <c r="D218" i="5"/>
  <c r="F218" i="5" s="1"/>
  <c r="J169" i="4" l="1"/>
  <c r="H170" i="4" s="1"/>
  <c r="I170" i="4" s="1"/>
  <c r="E221" i="5"/>
  <c r="C222" i="5" s="1"/>
  <c r="D219" i="5"/>
  <c r="F219" i="5" s="1"/>
  <c r="J170" i="4" l="1"/>
  <c r="H171" i="4"/>
  <c r="I171" i="4" s="1"/>
  <c r="E222" i="5"/>
  <c r="C223" i="5" s="1"/>
  <c r="D220" i="5"/>
  <c r="F220" i="5" s="1"/>
  <c r="J171" i="4" l="1"/>
  <c r="H172" i="4" s="1"/>
  <c r="I172" i="4" s="1"/>
  <c r="E223" i="5"/>
  <c r="C224" i="5" s="1"/>
  <c r="D221" i="5"/>
  <c r="F221" i="5" s="1"/>
  <c r="J172" i="4" l="1"/>
  <c r="H173" i="4" s="1"/>
  <c r="I173" i="4" s="1"/>
  <c r="E224" i="5"/>
  <c r="C225" i="5" s="1"/>
  <c r="D222" i="5"/>
  <c r="F222" i="5" s="1"/>
  <c r="J173" i="4" l="1"/>
  <c r="H174" i="4" s="1"/>
  <c r="I174" i="4" s="1"/>
  <c r="E225" i="5"/>
  <c r="C226" i="5" s="1"/>
  <c r="D223" i="5"/>
  <c r="F223" i="5" s="1"/>
  <c r="J174" i="4" l="1"/>
  <c r="H175" i="4"/>
  <c r="I175" i="4" s="1"/>
  <c r="E226" i="5"/>
  <c r="C227" i="5" s="1"/>
  <c r="D224" i="5"/>
  <c r="F224" i="5" s="1"/>
  <c r="J175" i="4" l="1"/>
  <c r="H176" i="4" s="1"/>
  <c r="I176" i="4" s="1"/>
  <c r="E227" i="5"/>
  <c r="C228" i="5" s="1"/>
  <c r="D225" i="5"/>
  <c r="F225" i="5" s="1"/>
  <c r="J176" i="4" l="1"/>
  <c r="H177" i="4" s="1"/>
  <c r="I177" i="4" s="1"/>
  <c r="E228" i="5"/>
  <c r="C229" i="5" s="1"/>
  <c r="D226" i="5"/>
  <c r="F226" i="5" s="1"/>
  <c r="J177" i="4" l="1"/>
  <c r="H178" i="4" s="1"/>
  <c r="I178" i="4" s="1"/>
  <c r="E229" i="5"/>
  <c r="C230" i="5" s="1"/>
  <c r="D227" i="5"/>
  <c r="F227" i="5" s="1"/>
  <c r="J178" i="4" l="1"/>
  <c r="H179" i="4" s="1"/>
  <c r="I179" i="4" s="1"/>
  <c r="E230" i="5"/>
  <c r="C231" i="5" s="1"/>
  <c r="D228" i="5"/>
  <c r="F228" i="5" s="1"/>
  <c r="J179" i="4" l="1"/>
  <c r="H180" i="4" s="1"/>
  <c r="I180" i="4" s="1"/>
  <c r="E231" i="5"/>
  <c r="C232" i="5" s="1"/>
  <c r="D229" i="5"/>
  <c r="F229" i="5" s="1"/>
  <c r="J180" i="4" l="1"/>
  <c r="H181" i="4" s="1"/>
  <c r="I181" i="4" s="1"/>
  <c r="E232" i="5"/>
  <c r="C233" i="5" s="1"/>
  <c r="D230" i="5"/>
  <c r="F230" i="5" s="1"/>
  <c r="J181" i="4" l="1"/>
  <c r="H182" i="4" s="1"/>
  <c r="I182" i="4" s="1"/>
  <c r="E233" i="5"/>
  <c r="C234" i="5" s="1"/>
  <c r="D231" i="5"/>
  <c r="F231" i="5" s="1"/>
  <c r="J182" i="4" l="1"/>
  <c r="H183" i="4"/>
  <c r="I183" i="4" s="1"/>
  <c r="E234" i="5"/>
  <c r="C235" i="5" s="1"/>
  <c r="D232" i="5"/>
  <c r="F232" i="5" s="1"/>
  <c r="J183" i="4" l="1"/>
  <c r="H184" i="4" s="1"/>
  <c r="I184" i="4" s="1"/>
  <c r="E235" i="5"/>
  <c r="C236" i="5" s="1"/>
  <c r="D233" i="5"/>
  <c r="F233" i="5" s="1"/>
  <c r="J184" i="4" l="1"/>
  <c r="H185" i="4" s="1"/>
  <c r="I185" i="4" s="1"/>
  <c r="E236" i="5"/>
  <c r="C237" i="5" s="1"/>
  <c r="D234" i="5"/>
  <c r="F234" i="5" s="1"/>
  <c r="J185" i="4" l="1"/>
  <c r="H186" i="4" s="1"/>
  <c r="I186" i="4" s="1"/>
  <c r="E237" i="5"/>
  <c r="C238" i="5" s="1"/>
  <c r="D235" i="5"/>
  <c r="F235" i="5" s="1"/>
  <c r="J186" i="4" l="1"/>
  <c r="H187" i="4" s="1"/>
  <c r="I187" i="4" s="1"/>
  <c r="E238" i="5"/>
  <c r="C239" i="5" s="1"/>
  <c r="D236" i="5"/>
  <c r="F236" i="5" s="1"/>
  <c r="J187" i="4" l="1"/>
  <c r="H188" i="4" s="1"/>
  <c r="I188" i="4" s="1"/>
  <c r="E239" i="5"/>
  <c r="C240" i="5" s="1"/>
  <c r="D237" i="5"/>
  <c r="F237" i="5" s="1"/>
  <c r="J188" i="4" l="1"/>
  <c r="H189" i="4" s="1"/>
  <c r="I189" i="4" s="1"/>
  <c r="E240" i="5"/>
  <c r="C241" i="5" s="1"/>
  <c r="D238" i="5"/>
  <c r="F238" i="5" s="1"/>
  <c r="J189" i="4" l="1"/>
  <c r="H190" i="4" s="1"/>
  <c r="I190" i="4" s="1"/>
  <c r="E241" i="5"/>
  <c r="C242" i="5" s="1"/>
  <c r="D239" i="5"/>
  <c r="F239" i="5" s="1"/>
  <c r="J190" i="4" l="1"/>
  <c r="H191" i="4" s="1"/>
  <c r="I191" i="4" s="1"/>
  <c r="E242" i="5"/>
  <c r="C243" i="5" s="1"/>
  <c r="D240" i="5"/>
  <c r="F240" i="5" s="1"/>
  <c r="J191" i="4" l="1"/>
  <c r="H192" i="4" s="1"/>
  <c r="I192" i="4" s="1"/>
  <c r="E243" i="5"/>
  <c r="C244" i="5" s="1"/>
  <c r="D241" i="5"/>
  <c r="F241" i="5" s="1"/>
  <c r="J192" i="4" l="1"/>
  <c r="H193" i="4" s="1"/>
  <c r="I193" i="4" s="1"/>
  <c r="E244" i="5"/>
  <c r="C245" i="5" s="1"/>
  <c r="D242" i="5"/>
  <c r="F242" i="5" s="1"/>
  <c r="J193" i="4" l="1"/>
  <c r="H194" i="4" s="1"/>
  <c r="I194" i="4" s="1"/>
  <c r="E245" i="5"/>
  <c r="C246" i="5" s="1"/>
  <c r="D243" i="5"/>
  <c r="F243" i="5" s="1"/>
  <c r="J194" i="4" l="1"/>
  <c r="H195" i="4" s="1"/>
  <c r="I195" i="4" s="1"/>
  <c r="E246" i="5"/>
  <c r="C247" i="5" s="1"/>
  <c r="D244" i="5"/>
  <c r="F244" i="5" s="1"/>
  <c r="J195" i="4" l="1"/>
  <c r="H196" i="4" s="1"/>
  <c r="I196" i="4" s="1"/>
  <c r="E247" i="5"/>
  <c r="C248" i="5" s="1"/>
  <c r="D245" i="5"/>
  <c r="F245" i="5" s="1"/>
  <c r="J196" i="4" l="1"/>
  <c r="H197" i="4" s="1"/>
  <c r="I197" i="4" s="1"/>
  <c r="E248" i="5"/>
  <c r="C249" i="5" s="1"/>
  <c r="D246" i="5"/>
  <c r="F246" i="5" s="1"/>
  <c r="J197" i="4" l="1"/>
  <c r="H198" i="4" s="1"/>
  <c r="I198" i="4" s="1"/>
  <c r="E249" i="5"/>
  <c r="C250" i="5" s="1"/>
  <c r="D247" i="5"/>
  <c r="F247" i="5" s="1"/>
  <c r="J198" i="4" l="1"/>
  <c r="H199" i="4"/>
  <c r="I199" i="4" s="1"/>
  <c r="E250" i="5"/>
  <c r="C251" i="5" s="1"/>
  <c r="D248" i="5"/>
  <c r="F248" i="5" s="1"/>
  <c r="J199" i="4" l="1"/>
  <c r="H200" i="4" s="1"/>
  <c r="I200" i="4" s="1"/>
  <c r="E251" i="5"/>
  <c r="C252" i="5" s="1"/>
  <c r="D249" i="5"/>
  <c r="F249" i="5" s="1"/>
  <c r="J200" i="4" l="1"/>
  <c r="H201" i="4" s="1"/>
  <c r="I201" i="4" s="1"/>
  <c r="E252" i="5"/>
  <c r="C253" i="5" s="1"/>
  <c r="D250" i="5"/>
  <c r="F250" i="5" s="1"/>
  <c r="J201" i="4" l="1"/>
  <c r="H202" i="4" s="1"/>
  <c r="I202" i="4" s="1"/>
  <c r="E253" i="5"/>
  <c r="C254" i="5" s="1"/>
  <c r="D251" i="5"/>
  <c r="F251" i="5" s="1"/>
  <c r="J202" i="4" l="1"/>
  <c r="H203" i="4" s="1"/>
  <c r="I203" i="4" s="1"/>
  <c r="E254" i="5"/>
  <c r="C255" i="5" s="1"/>
  <c r="D252" i="5"/>
  <c r="F252" i="5" s="1"/>
  <c r="J203" i="4" l="1"/>
  <c r="H204" i="4" s="1"/>
  <c r="I204" i="4" s="1"/>
  <c r="E255" i="5"/>
  <c r="C256" i="5" s="1"/>
  <c r="D253" i="5"/>
  <c r="F253" i="5" s="1"/>
  <c r="J204" i="4" l="1"/>
  <c r="H205" i="4" s="1"/>
  <c r="I205" i="4" s="1"/>
  <c r="E256" i="5"/>
  <c r="C257" i="5" s="1"/>
  <c r="D254" i="5"/>
  <c r="F254" i="5" s="1"/>
  <c r="J205" i="4" l="1"/>
  <c r="H206" i="4" s="1"/>
  <c r="I206" i="4" s="1"/>
  <c r="E257" i="5"/>
  <c r="C258" i="5" s="1"/>
  <c r="D255" i="5"/>
  <c r="F255" i="5" s="1"/>
  <c r="J206" i="4" l="1"/>
  <c r="H207" i="4" s="1"/>
  <c r="I207" i="4" s="1"/>
  <c r="E258" i="5"/>
  <c r="C259" i="5" s="1"/>
  <c r="D256" i="5"/>
  <c r="F256" i="5" s="1"/>
  <c r="J207" i="4" l="1"/>
  <c r="H208" i="4" s="1"/>
  <c r="I208" i="4" s="1"/>
  <c r="E259" i="5"/>
  <c r="C260" i="5" s="1"/>
  <c r="D257" i="5"/>
  <c r="F257" i="5" s="1"/>
  <c r="J208" i="4" l="1"/>
  <c r="H209" i="4" s="1"/>
  <c r="I209" i="4" s="1"/>
  <c r="E260" i="5"/>
  <c r="C261" i="5" s="1"/>
  <c r="D258" i="5"/>
  <c r="F258" i="5" s="1"/>
  <c r="J209" i="4" l="1"/>
  <c r="H210" i="4" s="1"/>
  <c r="I210" i="4" s="1"/>
  <c r="E261" i="5"/>
  <c r="C262" i="5" s="1"/>
  <c r="D259" i="5"/>
  <c r="F259" i="5" s="1"/>
  <c r="J210" i="4" l="1"/>
  <c r="H211" i="4" s="1"/>
  <c r="I211" i="4" s="1"/>
  <c r="E262" i="5"/>
  <c r="C263" i="5" s="1"/>
  <c r="D260" i="5"/>
  <c r="F260" i="5" s="1"/>
  <c r="J211" i="4" l="1"/>
  <c r="H212" i="4" s="1"/>
  <c r="I212" i="4" s="1"/>
  <c r="E263" i="5"/>
  <c r="C264" i="5" s="1"/>
  <c r="D261" i="5"/>
  <c r="F261" i="5" s="1"/>
  <c r="J212" i="4" l="1"/>
  <c r="H213" i="4" s="1"/>
  <c r="I213" i="4" s="1"/>
  <c r="E264" i="5"/>
  <c r="C265" i="5" s="1"/>
  <c r="D262" i="5"/>
  <c r="F262" i="5" s="1"/>
  <c r="J213" i="4" l="1"/>
  <c r="H214" i="4" s="1"/>
  <c r="I214" i="4" s="1"/>
  <c r="E265" i="5"/>
  <c r="C266" i="5" s="1"/>
  <c r="D263" i="5"/>
  <c r="F263" i="5" s="1"/>
  <c r="J214" i="4" l="1"/>
  <c r="H215" i="4" s="1"/>
  <c r="I215" i="4" s="1"/>
  <c r="E266" i="5"/>
  <c r="C267" i="5" s="1"/>
  <c r="D264" i="5"/>
  <c r="F264" i="5" s="1"/>
  <c r="J215" i="4" l="1"/>
  <c r="H216" i="4" s="1"/>
  <c r="I216" i="4" s="1"/>
  <c r="E267" i="5"/>
  <c r="C268" i="5" s="1"/>
  <c r="D265" i="5"/>
  <c r="F265" i="5" s="1"/>
  <c r="J216" i="4" l="1"/>
  <c r="H217" i="4" s="1"/>
  <c r="I217" i="4" s="1"/>
  <c r="E268" i="5"/>
  <c r="C269" i="5" s="1"/>
  <c r="D266" i="5"/>
  <c r="F266" i="5" s="1"/>
  <c r="J217" i="4" l="1"/>
  <c r="H218" i="4" s="1"/>
  <c r="I218" i="4" s="1"/>
  <c r="E269" i="5"/>
  <c r="C270" i="5" s="1"/>
  <c r="D267" i="5"/>
  <c r="F267" i="5" s="1"/>
  <c r="J218" i="4" l="1"/>
  <c r="H219" i="4" s="1"/>
  <c r="I219" i="4" s="1"/>
  <c r="E270" i="5"/>
  <c r="C271" i="5" s="1"/>
  <c r="D268" i="5"/>
  <c r="F268" i="5" s="1"/>
  <c r="J219" i="4" l="1"/>
  <c r="H220" i="4" s="1"/>
  <c r="I220" i="4" s="1"/>
  <c r="E271" i="5"/>
  <c r="C272" i="5" s="1"/>
  <c r="D269" i="5"/>
  <c r="F269" i="5" s="1"/>
  <c r="J220" i="4" l="1"/>
  <c r="H221" i="4" s="1"/>
  <c r="I221" i="4" s="1"/>
  <c r="E272" i="5"/>
  <c r="C273" i="5" s="1"/>
  <c r="D270" i="5"/>
  <c r="F270" i="5" s="1"/>
  <c r="J221" i="4" l="1"/>
  <c r="H222" i="4" s="1"/>
  <c r="I222" i="4" s="1"/>
  <c r="E273" i="5"/>
  <c r="C274" i="5" s="1"/>
  <c r="D271" i="5"/>
  <c r="F271" i="5" s="1"/>
  <c r="J222" i="4" l="1"/>
  <c r="H223" i="4" s="1"/>
  <c r="I223" i="4" s="1"/>
  <c r="E274" i="5"/>
  <c r="C275" i="5" s="1"/>
  <c r="D272" i="5"/>
  <c r="F272" i="5" s="1"/>
  <c r="J223" i="4" l="1"/>
  <c r="H224" i="4" s="1"/>
  <c r="I224" i="4" s="1"/>
  <c r="E275" i="5"/>
  <c r="C276" i="5" s="1"/>
  <c r="D273" i="5"/>
  <c r="F273" i="5" s="1"/>
  <c r="J224" i="4" l="1"/>
  <c r="H225" i="4" s="1"/>
  <c r="I225" i="4" s="1"/>
  <c r="E276" i="5"/>
  <c r="C277" i="5" s="1"/>
  <c r="D274" i="5"/>
  <c r="F274" i="5" s="1"/>
  <c r="J225" i="4" l="1"/>
  <c r="H226" i="4" s="1"/>
  <c r="I226" i="4" s="1"/>
  <c r="E277" i="5"/>
  <c r="C278" i="5" s="1"/>
  <c r="D275" i="5"/>
  <c r="F275" i="5" s="1"/>
  <c r="J226" i="4" l="1"/>
  <c r="H227" i="4" s="1"/>
  <c r="I227" i="4" s="1"/>
  <c r="E278" i="5"/>
  <c r="C279" i="5" s="1"/>
  <c r="D276" i="5"/>
  <c r="F276" i="5" s="1"/>
  <c r="J227" i="4" l="1"/>
  <c r="H228" i="4" s="1"/>
  <c r="I228" i="4" s="1"/>
  <c r="E279" i="5"/>
  <c r="C280" i="5" s="1"/>
  <c r="D277" i="5"/>
  <c r="F277" i="5" s="1"/>
  <c r="J228" i="4" l="1"/>
  <c r="H229" i="4" s="1"/>
  <c r="I229" i="4" s="1"/>
  <c r="E280" i="5"/>
  <c r="C281" i="5" s="1"/>
  <c r="D278" i="5"/>
  <c r="F278" i="5" s="1"/>
  <c r="J229" i="4" l="1"/>
  <c r="H230" i="4" s="1"/>
  <c r="I230" i="4" s="1"/>
  <c r="E281" i="5"/>
  <c r="C282" i="5" s="1"/>
  <c r="D279" i="5"/>
  <c r="F279" i="5" s="1"/>
  <c r="J230" i="4" l="1"/>
  <c r="H231" i="4" s="1"/>
  <c r="I231" i="4" s="1"/>
  <c r="E282" i="5"/>
  <c r="C283" i="5" s="1"/>
  <c r="D280" i="5"/>
  <c r="F280" i="5" s="1"/>
  <c r="J231" i="4" l="1"/>
  <c r="H232" i="4" s="1"/>
  <c r="I232" i="4" s="1"/>
  <c r="E283" i="5"/>
  <c r="C284" i="5" s="1"/>
  <c r="D281" i="5"/>
  <c r="F281" i="5" s="1"/>
  <c r="J232" i="4" l="1"/>
  <c r="H233" i="4" s="1"/>
  <c r="I233" i="4" s="1"/>
  <c r="E284" i="5"/>
  <c r="C285" i="5" s="1"/>
  <c r="D282" i="5"/>
  <c r="F282" i="5" s="1"/>
  <c r="J233" i="4" l="1"/>
  <c r="H234" i="4" s="1"/>
  <c r="I234" i="4" s="1"/>
  <c r="E285" i="5"/>
  <c r="C286" i="5" s="1"/>
  <c r="D283" i="5"/>
  <c r="F283" i="5" s="1"/>
  <c r="J234" i="4" l="1"/>
  <c r="H235" i="4" s="1"/>
  <c r="I235" i="4" s="1"/>
  <c r="E286" i="5"/>
  <c r="C287" i="5" s="1"/>
  <c r="D284" i="5"/>
  <c r="F284" i="5" s="1"/>
  <c r="J235" i="4" l="1"/>
  <c r="H236" i="4" s="1"/>
  <c r="I236" i="4" s="1"/>
  <c r="E287" i="5"/>
  <c r="C288" i="5" s="1"/>
  <c r="D285" i="5"/>
  <c r="F285" i="5" s="1"/>
  <c r="J236" i="4" l="1"/>
  <c r="H237" i="4" s="1"/>
  <c r="I237" i="4" s="1"/>
  <c r="E288" i="5"/>
  <c r="C289" i="5" s="1"/>
  <c r="D286" i="5"/>
  <c r="F286" i="5" s="1"/>
  <c r="J237" i="4" l="1"/>
  <c r="H238" i="4" s="1"/>
  <c r="I238" i="4" s="1"/>
  <c r="E289" i="5"/>
  <c r="C290" i="5" s="1"/>
  <c r="D287" i="5"/>
  <c r="F287" i="5" s="1"/>
  <c r="J238" i="4" l="1"/>
  <c r="H239" i="4" s="1"/>
  <c r="I239" i="4" s="1"/>
  <c r="E290" i="5"/>
  <c r="C291" i="5" s="1"/>
  <c r="D288" i="5"/>
  <c r="F288" i="5" s="1"/>
  <c r="J239" i="4" l="1"/>
  <c r="H240" i="4" s="1"/>
  <c r="I240" i="4" s="1"/>
  <c r="E291" i="5"/>
  <c r="C292" i="5" s="1"/>
  <c r="D289" i="5"/>
  <c r="F289" i="5" s="1"/>
  <c r="J240" i="4" l="1"/>
  <c r="H241" i="4"/>
  <c r="I241" i="4" s="1"/>
  <c r="E292" i="5"/>
  <c r="C293" i="5" s="1"/>
  <c r="D290" i="5"/>
  <c r="F290" i="5" s="1"/>
  <c r="J241" i="4" l="1"/>
  <c r="H242" i="4" s="1"/>
  <c r="I242" i="4" s="1"/>
  <c r="E293" i="5"/>
  <c r="C294" i="5" s="1"/>
  <c r="D291" i="5"/>
  <c r="F291" i="5" s="1"/>
  <c r="J242" i="4" l="1"/>
  <c r="H243" i="4" s="1"/>
  <c r="I243" i="4" s="1"/>
  <c r="E294" i="5"/>
  <c r="C295" i="5" s="1"/>
  <c r="D292" i="5"/>
  <c r="F292" i="5" s="1"/>
  <c r="J243" i="4" l="1"/>
  <c r="H244" i="4" s="1"/>
  <c r="I244" i="4" s="1"/>
  <c r="E295" i="5"/>
  <c r="C296" i="5" s="1"/>
  <c r="D293" i="5"/>
  <c r="F293" i="5" s="1"/>
  <c r="J244" i="4" l="1"/>
  <c r="H245" i="4" s="1"/>
  <c r="I245" i="4" s="1"/>
  <c r="E296" i="5"/>
  <c r="C297" i="5" s="1"/>
  <c r="D294" i="5"/>
  <c r="F294" i="5" s="1"/>
  <c r="J245" i="4" l="1"/>
  <c r="H246" i="4" s="1"/>
  <c r="I246" i="4" s="1"/>
  <c r="E297" i="5"/>
  <c r="C298" i="5" s="1"/>
  <c r="D295" i="5"/>
  <c r="F295" i="5" s="1"/>
  <c r="J246" i="4" l="1"/>
  <c r="H247" i="4" s="1"/>
  <c r="I247" i="4" s="1"/>
  <c r="E298" i="5"/>
  <c r="C299" i="5" s="1"/>
  <c r="D296" i="5"/>
  <c r="F296" i="5" s="1"/>
  <c r="J247" i="4" l="1"/>
  <c r="H248" i="4" s="1"/>
  <c r="I248" i="4" s="1"/>
  <c r="E299" i="5"/>
  <c r="C300" i="5" s="1"/>
  <c r="D297" i="5"/>
  <c r="F297" i="5" s="1"/>
  <c r="J248" i="4" l="1"/>
  <c r="H249" i="4" s="1"/>
  <c r="I249" i="4" s="1"/>
  <c r="E300" i="5"/>
  <c r="C301" i="5" s="1"/>
  <c r="D298" i="5"/>
  <c r="F298" i="5" s="1"/>
  <c r="J249" i="4" l="1"/>
  <c r="H250" i="4" s="1"/>
  <c r="I250" i="4" s="1"/>
  <c r="E301" i="5"/>
  <c r="C302" i="5" s="1"/>
  <c r="D299" i="5"/>
  <c r="F299" i="5" s="1"/>
  <c r="J250" i="4" l="1"/>
  <c r="H251" i="4" s="1"/>
  <c r="I251" i="4" s="1"/>
  <c r="E302" i="5"/>
  <c r="C303" i="5" s="1"/>
  <c r="D300" i="5"/>
  <c r="F300" i="5" s="1"/>
  <c r="J251" i="4" l="1"/>
  <c r="H252" i="4" s="1"/>
  <c r="I252" i="4" s="1"/>
  <c r="E303" i="5"/>
  <c r="C304" i="5" s="1"/>
  <c r="D301" i="5"/>
  <c r="F301" i="5" s="1"/>
  <c r="J252" i="4" l="1"/>
  <c r="H253" i="4" s="1"/>
  <c r="I253" i="4" s="1"/>
  <c r="E304" i="5"/>
  <c r="C305" i="5" s="1"/>
  <c r="D302" i="5"/>
  <c r="F302" i="5" s="1"/>
  <c r="J253" i="4" l="1"/>
  <c r="H254" i="4" s="1"/>
  <c r="I254" i="4" s="1"/>
  <c r="E305" i="5"/>
  <c r="C306" i="5" s="1"/>
  <c r="D303" i="5"/>
  <c r="F303" i="5" s="1"/>
  <c r="J254" i="4" l="1"/>
  <c r="H255" i="4"/>
  <c r="I255" i="4" s="1"/>
  <c r="E306" i="5"/>
  <c r="C307" i="5" s="1"/>
  <c r="D304" i="5"/>
  <c r="F304" i="5" s="1"/>
  <c r="J255" i="4" l="1"/>
  <c r="H256" i="4" s="1"/>
  <c r="I256" i="4" s="1"/>
  <c r="E307" i="5"/>
  <c r="C308" i="5" s="1"/>
  <c r="D305" i="5"/>
  <c r="F305" i="5" s="1"/>
  <c r="J256" i="4" l="1"/>
  <c r="H257" i="4" s="1"/>
  <c r="I257" i="4" s="1"/>
  <c r="E308" i="5"/>
  <c r="C309" i="5" s="1"/>
  <c r="D306" i="5"/>
  <c r="F306" i="5"/>
  <c r="J257" i="4" l="1"/>
  <c r="H258" i="4" s="1"/>
  <c r="I258" i="4" s="1"/>
  <c r="E309" i="5"/>
  <c r="C310" i="5" s="1"/>
  <c r="D307" i="5"/>
  <c r="F307" i="5" s="1"/>
  <c r="J258" i="4" l="1"/>
  <c r="H259" i="4" s="1"/>
  <c r="I259" i="4" s="1"/>
  <c r="E310" i="5"/>
  <c r="C311" i="5" s="1"/>
  <c r="D308" i="5"/>
  <c r="F308" i="5" s="1"/>
  <c r="J259" i="4" l="1"/>
  <c r="H260" i="4" s="1"/>
  <c r="I260" i="4" s="1"/>
  <c r="E311" i="5"/>
  <c r="C312" i="5" s="1"/>
  <c r="D309" i="5"/>
  <c r="F309" i="5" s="1"/>
  <c r="J260" i="4" l="1"/>
  <c r="H261" i="4" s="1"/>
  <c r="I261" i="4" s="1"/>
  <c r="E312" i="5"/>
  <c r="C313" i="5" s="1"/>
  <c r="D310" i="5"/>
  <c r="F310" i="5" s="1"/>
  <c r="J261" i="4" l="1"/>
  <c r="H262" i="4" s="1"/>
  <c r="I262" i="4" s="1"/>
  <c r="E313" i="5"/>
  <c r="C314" i="5" s="1"/>
  <c r="D311" i="5"/>
  <c r="F311" i="5" s="1"/>
  <c r="J262" i="4" l="1"/>
  <c r="H263" i="4" s="1"/>
  <c r="I263" i="4" s="1"/>
  <c r="E314" i="5"/>
  <c r="C315" i="5" s="1"/>
  <c r="D312" i="5"/>
  <c r="F312" i="5" s="1"/>
  <c r="J263" i="4" l="1"/>
  <c r="H264" i="4" s="1"/>
  <c r="I264" i="4" s="1"/>
  <c r="E315" i="5"/>
  <c r="C316" i="5" s="1"/>
  <c r="D313" i="5"/>
  <c r="F313" i="5" s="1"/>
  <c r="J264" i="4" l="1"/>
  <c r="H265" i="4" s="1"/>
  <c r="I265" i="4" s="1"/>
  <c r="E316" i="5"/>
  <c r="C317" i="5" s="1"/>
  <c r="D314" i="5"/>
  <c r="F314" i="5" s="1"/>
  <c r="J265" i="4" l="1"/>
  <c r="H266" i="4" s="1"/>
  <c r="I266" i="4" s="1"/>
  <c r="E317" i="5"/>
  <c r="C318" i="5" s="1"/>
  <c r="D315" i="5"/>
  <c r="F315" i="5" s="1"/>
  <c r="J266" i="4" l="1"/>
  <c r="H267" i="4" s="1"/>
  <c r="I267" i="4" s="1"/>
  <c r="E318" i="5"/>
  <c r="C319" i="5" s="1"/>
  <c r="D316" i="5"/>
  <c r="F316" i="5" s="1"/>
  <c r="J267" i="4" l="1"/>
  <c r="H268" i="4" s="1"/>
  <c r="I268" i="4" s="1"/>
  <c r="E319" i="5"/>
  <c r="C320" i="5" s="1"/>
  <c r="D317" i="5"/>
  <c r="F317" i="5" s="1"/>
  <c r="J268" i="4" l="1"/>
  <c r="H269" i="4"/>
  <c r="I269" i="4" s="1"/>
  <c r="E320" i="5"/>
  <c r="C321" i="5" s="1"/>
  <c r="D318" i="5"/>
  <c r="F318" i="5" s="1"/>
  <c r="J269" i="4" l="1"/>
  <c r="H270" i="4" s="1"/>
  <c r="I270" i="4" s="1"/>
  <c r="E321" i="5"/>
  <c r="C322" i="5" s="1"/>
  <c r="D319" i="5"/>
  <c r="F319" i="5" s="1"/>
  <c r="J270" i="4" l="1"/>
  <c r="H271" i="4" s="1"/>
  <c r="I271" i="4" s="1"/>
  <c r="E322" i="5"/>
  <c r="C323" i="5" s="1"/>
  <c r="D320" i="5"/>
  <c r="F320" i="5" s="1"/>
  <c r="J271" i="4" l="1"/>
  <c r="H272" i="4" s="1"/>
  <c r="I272" i="4" s="1"/>
  <c r="E323" i="5"/>
  <c r="C324" i="5" s="1"/>
  <c r="D321" i="5"/>
  <c r="F321" i="5" s="1"/>
  <c r="J272" i="4" l="1"/>
  <c r="H273" i="4" s="1"/>
  <c r="I273" i="4" s="1"/>
  <c r="E324" i="5"/>
  <c r="C325" i="5" s="1"/>
  <c r="D322" i="5"/>
  <c r="F322" i="5" s="1"/>
  <c r="J273" i="4" l="1"/>
  <c r="H274" i="4" s="1"/>
  <c r="I274" i="4" s="1"/>
  <c r="E325" i="5"/>
  <c r="C326" i="5" s="1"/>
  <c r="D323" i="5"/>
  <c r="F323" i="5" s="1"/>
  <c r="J274" i="4" l="1"/>
  <c r="H275" i="4"/>
  <c r="I275" i="4" s="1"/>
  <c r="E326" i="5"/>
  <c r="C327" i="5" s="1"/>
  <c r="D324" i="5"/>
  <c r="F324" i="5" s="1"/>
  <c r="J275" i="4" l="1"/>
  <c r="H276" i="4" s="1"/>
  <c r="I276" i="4" s="1"/>
  <c r="E327" i="5"/>
  <c r="C328" i="5" s="1"/>
  <c r="D325" i="5"/>
  <c r="F325" i="5" s="1"/>
  <c r="J276" i="4" l="1"/>
  <c r="H277" i="4" s="1"/>
  <c r="I277" i="4" s="1"/>
  <c r="E328" i="5"/>
  <c r="C329" i="5" s="1"/>
  <c r="D326" i="5"/>
  <c r="F326" i="5" s="1"/>
  <c r="J277" i="4" l="1"/>
  <c r="H278" i="4" s="1"/>
  <c r="I278" i="4" s="1"/>
  <c r="E329" i="5"/>
  <c r="C330" i="5" s="1"/>
  <c r="D327" i="5"/>
  <c r="F327" i="5" s="1"/>
  <c r="J278" i="4" l="1"/>
  <c r="H279" i="4" s="1"/>
  <c r="I279" i="4" s="1"/>
  <c r="E330" i="5"/>
  <c r="C331" i="5" s="1"/>
  <c r="D328" i="5"/>
  <c r="F328" i="5" s="1"/>
  <c r="J279" i="4" l="1"/>
  <c r="H280" i="4" s="1"/>
  <c r="I280" i="4" s="1"/>
  <c r="E331" i="5"/>
  <c r="C332" i="5" s="1"/>
  <c r="D329" i="5"/>
  <c r="F329" i="5" s="1"/>
  <c r="J280" i="4" l="1"/>
  <c r="H281" i="4" s="1"/>
  <c r="I281" i="4" s="1"/>
  <c r="E332" i="5"/>
  <c r="C333" i="5" s="1"/>
  <c r="D330" i="5"/>
  <c r="F330" i="5" s="1"/>
  <c r="J281" i="4" l="1"/>
  <c r="H282" i="4" s="1"/>
  <c r="I282" i="4" s="1"/>
  <c r="E333" i="5"/>
  <c r="C334" i="5" s="1"/>
  <c r="D331" i="5"/>
  <c r="F331" i="5" s="1"/>
  <c r="J282" i="4" l="1"/>
  <c r="H283" i="4" s="1"/>
  <c r="I283" i="4" s="1"/>
  <c r="E334" i="5"/>
  <c r="C335" i="5" s="1"/>
  <c r="D332" i="5"/>
  <c r="F332" i="5" s="1"/>
  <c r="J283" i="4" l="1"/>
  <c r="H284" i="4" s="1"/>
  <c r="I284" i="4" s="1"/>
  <c r="E335" i="5"/>
  <c r="C336" i="5" s="1"/>
  <c r="D333" i="5"/>
  <c r="F333" i="5" s="1"/>
  <c r="J284" i="4" l="1"/>
  <c r="H285" i="4" s="1"/>
  <c r="I285" i="4" s="1"/>
  <c r="E336" i="5"/>
  <c r="C337" i="5" s="1"/>
  <c r="D334" i="5"/>
  <c r="F334" i="5" s="1"/>
  <c r="J285" i="4" l="1"/>
  <c r="H286" i="4" s="1"/>
  <c r="I286" i="4" s="1"/>
  <c r="E337" i="5"/>
  <c r="C338" i="5" s="1"/>
  <c r="D335" i="5"/>
  <c r="F335" i="5" s="1"/>
  <c r="J286" i="4" l="1"/>
  <c r="H287" i="4" s="1"/>
  <c r="I287" i="4" s="1"/>
  <c r="E338" i="5"/>
  <c r="C339" i="5" s="1"/>
  <c r="D336" i="5"/>
  <c r="F336" i="5" s="1"/>
  <c r="J287" i="4" l="1"/>
  <c r="H288" i="4" s="1"/>
  <c r="I288" i="4" s="1"/>
  <c r="E339" i="5"/>
  <c r="C340" i="5" s="1"/>
  <c r="D337" i="5"/>
  <c r="F337" i="5" s="1"/>
  <c r="J288" i="4" l="1"/>
  <c r="H289" i="4" s="1"/>
  <c r="I289" i="4" s="1"/>
  <c r="E340" i="5"/>
  <c r="C341" i="5" s="1"/>
  <c r="D338" i="5"/>
  <c r="F338" i="5" s="1"/>
  <c r="J289" i="4" l="1"/>
  <c r="H290" i="4" s="1"/>
  <c r="I290" i="4" s="1"/>
  <c r="E341" i="5"/>
  <c r="C342" i="5" s="1"/>
  <c r="D339" i="5"/>
  <c r="F339" i="5" s="1"/>
  <c r="J290" i="4" l="1"/>
  <c r="H291" i="4" s="1"/>
  <c r="I291" i="4" s="1"/>
  <c r="E342" i="5"/>
  <c r="C343" i="5" s="1"/>
  <c r="D340" i="5"/>
  <c r="F340" i="5" s="1"/>
  <c r="J291" i="4" l="1"/>
  <c r="H292" i="4" s="1"/>
  <c r="I292" i="4" s="1"/>
  <c r="E343" i="5"/>
  <c r="C344" i="5" s="1"/>
  <c r="D341" i="5"/>
  <c r="F341" i="5" s="1"/>
  <c r="J292" i="4" l="1"/>
  <c r="H293" i="4" s="1"/>
  <c r="I293" i="4" s="1"/>
  <c r="E344" i="5"/>
  <c r="C345" i="5" s="1"/>
  <c r="D342" i="5"/>
  <c r="F342" i="5" s="1"/>
  <c r="J293" i="4" l="1"/>
  <c r="H294" i="4" s="1"/>
  <c r="I294" i="4" s="1"/>
  <c r="E345" i="5"/>
  <c r="C346" i="5" s="1"/>
  <c r="D343" i="5"/>
  <c r="F343" i="5" s="1"/>
  <c r="J294" i="4" l="1"/>
  <c r="H295" i="4" s="1"/>
  <c r="I295" i="4" s="1"/>
  <c r="E346" i="5"/>
  <c r="C347" i="5" s="1"/>
  <c r="D344" i="5"/>
  <c r="F344" i="5" s="1"/>
  <c r="J295" i="4" l="1"/>
  <c r="H296" i="4" s="1"/>
  <c r="I296" i="4" s="1"/>
  <c r="E347" i="5"/>
  <c r="C348" i="5" s="1"/>
  <c r="D345" i="5"/>
  <c r="F345" i="5" s="1"/>
  <c r="J296" i="4" l="1"/>
  <c r="H297" i="4" s="1"/>
  <c r="I297" i="4" s="1"/>
  <c r="E348" i="5"/>
  <c r="C349" i="5" s="1"/>
  <c r="D346" i="5"/>
  <c r="F346" i="5" s="1"/>
  <c r="J297" i="4" l="1"/>
  <c r="H298" i="4" s="1"/>
  <c r="I298" i="4" s="1"/>
  <c r="E349" i="5"/>
  <c r="C350" i="5" s="1"/>
  <c r="D347" i="5"/>
  <c r="F347" i="5" s="1"/>
  <c r="J298" i="4" l="1"/>
  <c r="H299" i="4" s="1"/>
  <c r="I299" i="4" s="1"/>
  <c r="E350" i="5"/>
  <c r="C351" i="5" s="1"/>
  <c r="D348" i="5"/>
  <c r="F348" i="5" s="1"/>
  <c r="J299" i="4" l="1"/>
  <c r="H300" i="4" s="1"/>
  <c r="I300" i="4" s="1"/>
  <c r="E351" i="5"/>
  <c r="C352" i="5" s="1"/>
  <c r="D349" i="5"/>
  <c r="F349" i="5" s="1"/>
  <c r="J300" i="4" l="1"/>
  <c r="H301" i="4" s="1"/>
  <c r="I301" i="4" s="1"/>
  <c r="E352" i="5"/>
  <c r="C353" i="5" s="1"/>
  <c r="D350" i="5"/>
  <c r="F350" i="5" s="1"/>
  <c r="J301" i="4" l="1"/>
  <c r="H302" i="4" s="1"/>
  <c r="I302" i="4" s="1"/>
  <c r="E353" i="5"/>
  <c r="C354" i="5" s="1"/>
  <c r="D351" i="5"/>
  <c r="F351" i="5" s="1"/>
  <c r="J302" i="4" l="1"/>
  <c r="H303" i="4" s="1"/>
  <c r="I303" i="4" s="1"/>
  <c r="E354" i="5"/>
  <c r="C355" i="5" s="1"/>
  <c r="D352" i="5"/>
  <c r="F352" i="5" s="1"/>
  <c r="J303" i="4" l="1"/>
  <c r="H304" i="4" s="1"/>
  <c r="I304" i="4" s="1"/>
  <c r="E355" i="5"/>
  <c r="C356" i="5" s="1"/>
  <c r="D353" i="5"/>
  <c r="F353" i="5" s="1"/>
  <c r="J304" i="4" l="1"/>
  <c r="H305" i="4" s="1"/>
  <c r="E356" i="5"/>
  <c r="C357" i="5" s="1"/>
  <c r="D354" i="5"/>
  <c r="F354" i="5" s="1"/>
  <c r="I305" i="4" l="1"/>
  <c r="J305" i="4"/>
  <c r="E357" i="5"/>
  <c r="C358" i="5" s="1"/>
  <c r="D355" i="5"/>
  <c r="F355" i="5" s="1"/>
  <c r="H306" i="4" l="1"/>
  <c r="I306" i="4" s="1"/>
  <c r="J306" i="4" s="1"/>
  <c r="H307" i="4" s="1"/>
  <c r="I307" i="4" s="1"/>
  <c r="E358" i="5"/>
  <c r="C359" i="5" s="1"/>
  <c r="D356" i="5"/>
  <c r="F356" i="5" s="1"/>
  <c r="J307" i="4" l="1"/>
  <c r="H308" i="4" s="1"/>
  <c r="I308" i="4" s="1"/>
  <c r="E359" i="5"/>
  <c r="C360" i="5" s="1"/>
  <c r="D357" i="5"/>
  <c r="F357" i="5" s="1"/>
  <c r="J308" i="4" l="1"/>
  <c r="H309" i="4" s="1"/>
  <c r="I309" i="4" s="1"/>
  <c r="E360" i="5"/>
  <c r="C361" i="5" s="1"/>
  <c r="D358" i="5"/>
  <c r="F358" i="5" s="1"/>
  <c r="J309" i="4" l="1"/>
  <c r="H310" i="4" s="1"/>
  <c r="I310" i="4" s="1"/>
  <c r="E361" i="5"/>
  <c r="C362" i="5" s="1"/>
  <c r="D359" i="5"/>
  <c r="F359" i="5" s="1"/>
  <c r="J310" i="4" l="1"/>
  <c r="H311" i="4" s="1"/>
  <c r="I311" i="4" s="1"/>
  <c r="E362" i="5"/>
  <c r="C363" i="5" s="1"/>
  <c r="D360" i="5"/>
  <c r="F360" i="5" s="1"/>
  <c r="J311" i="4" l="1"/>
  <c r="H312" i="4" s="1"/>
  <c r="I312" i="4" s="1"/>
  <c r="E363" i="5"/>
  <c r="C364" i="5" s="1"/>
  <c r="D361" i="5"/>
  <c r="F361" i="5" s="1"/>
  <c r="J312" i="4" l="1"/>
  <c r="H313" i="4"/>
  <c r="I313" i="4" s="1"/>
  <c r="E364" i="5"/>
  <c r="C365" i="5" s="1"/>
  <c r="D362" i="5"/>
  <c r="F362" i="5" s="1"/>
  <c r="J313" i="4" l="1"/>
  <c r="H314" i="4" s="1"/>
  <c r="I314" i="4" s="1"/>
  <c r="E365" i="5"/>
  <c r="C366" i="5" s="1"/>
  <c r="D363" i="5"/>
  <c r="F363" i="5" s="1"/>
  <c r="J314" i="4" l="1"/>
  <c r="H315" i="4" s="1"/>
  <c r="I315" i="4" s="1"/>
  <c r="E366" i="5"/>
  <c r="C367" i="5" s="1"/>
  <c r="D364" i="5"/>
  <c r="F364" i="5" s="1"/>
  <c r="J315" i="4" l="1"/>
  <c r="H316" i="4" s="1"/>
  <c r="I316" i="4" s="1"/>
  <c r="E367" i="5"/>
  <c r="C368" i="5" s="1"/>
  <c r="D365" i="5"/>
  <c r="F365" i="5" s="1"/>
  <c r="J316" i="4" l="1"/>
  <c r="H317" i="4" s="1"/>
  <c r="I317" i="4" s="1"/>
  <c r="E368" i="5"/>
  <c r="C369" i="5" s="1"/>
  <c r="D366" i="5"/>
  <c r="F366" i="5" s="1"/>
  <c r="J317" i="4" l="1"/>
  <c r="H318" i="4"/>
  <c r="I318" i="4" s="1"/>
  <c r="E369" i="5"/>
  <c r="C370" i="5" s="1"/>
  <c r="D367" i="5"/>
  <c r="F367" i="5" s="1"/>
  <c r="J318" i="4" l="1"/>
  <c r="H319" i="4"/>
  <c r="I319" i="4" s="1"/>
  <c r="E370" i="5"/>
  <c r="C371" i="5" s="1"/>
  <c r="D368" i="5"/>
  <c r="F368" i="5" s="1"/>
  <c r="J319" i="4" l="1"/>
  <c r="H320" i="4" s="1"/>
  <c r="I320" i="4" s="1"/>
  <c r="E371" i="5"/>
  <c r="C372" i="5" s="1"/>
  <c r="D369" i="5"/>
  <c r="F369" i="5" s="1"/>
  <c r="J320" i="4" l="1"/>
  <c r="H321" i="4" s="1"/>
  <c r="I321" i="4" s="1"/>
  <c r="E372" i="5"/>
  <c r="C373" i="5" s="1"/>
  <c r="D370" i="5"/>
  <c r="F370" i="5" s="1"/>
  <c r="J321" i="4" l="1"/>
  <c r="H322" i="4"/>
  <c r="I322" i="4" s="1"/>
  <c r="E373" i="5"/>
  <c r="C374" i="5" s="1"/>
  <c r="D371" i="5"/>
  <c r="F371" i="5" s="1"/>
  <c r="J322" i="4" l="1"/>
  <c r="H323" i="4"/>
  <c r="I323" i="4" s="1"/>
  <c r="E374" i="5"/>
  <c r="C375" i="5" s="1"/>
  <c r="D372" i="5"/>
  <c r="F372" i="5" s="1"/>
  <c r="J323" i="4" l="1"/>
  <c r="H324" i="4" s="1"/>
  <c r="I324" i="4" s="1"/>
  <c r="E375" i="5"/>
  <c r="C376" i="5" s="1"/>
  <c r="D373" i="5"/>
  <c r="F373" i="5" s="1"/>
  <c r="J324" i="4" l="1"/>
  <c r="H325" i="4"/>
  <c r="I325" i="4" s="1"/>
  <c r="E376" i="5"/>
  <c r="C377" i="5" s="1"/>
  <c r="D374" i="5"/>
  <c r="F374" i="5" s="1"/>
  <c r="J325" i="4" l="1"/>
  <c r="H326" i="4"/>
  <c r="I326" i="4" s="1"/>
  <c r="E377" i="5"/>
  <c r="C378" i="5" s="1"/>
  <c r="D375" i="5"/>
  <c r="F375" i="5" s="1"/>
  <c r="J326" i="4" l="1"/>
  <c r="H327" i="4" s="1"/>
  <c r="I327" i="4" s="1"/>
  <c r="E378" i="5"/>
  <c r="C379" i="5" s="1"/>
  <c r="D376" i="5"/>
  <c r="F376" i="5" s="1"/>
  <c r="J327" i="4" l="1"/>
  <c r="H328" i="4"/>
  <c r="I328" i="4" s="1"/>
  <c r="E379" i="5"/>
  <c r="C380" i="5" s="1"/>
  <c r="D377" i="5"/>
  <c r="F377" i="5" s="1"/>
  <c r="J328" i="4" l="1"/>
  <c r="H329" i="4"/>
  <c r="I329" i="4" s="1"/>
  <c r="E380" i="5"/>
  <c r="C381" i="5" s="1"/>
  <c r="D378" i="5"/>
  <c r="F378" i="5" s="1"/>
  <c r="J329" i="4" l="1"/>
  <c r="H330" i="4"/>
  <c r="I330" i="4" s="1"/>
  <c r="E381" i="5"/>
  <c r="C382" i="5" s="1"/>
  <c r="D379" i="5"/>
  <c r="F379" i="5" s="1"/>
  <c r="J330" i="4" l="1"/>
  <c r="H331" i="4" s="1"/>
  <c r="I331" i="4" s="1"/>
  <c r="E382" i="5"/>
  <c r="C383" i="5" s="1"/>
  <c r="D380" i="5"/>
  <c r="F380" i="5" s="1"/>
  <c r="J331" i="4" l="1"/>
  <c r="H332" i="4" s="1"/>
  <c r="I332" i="4" s="1"/>
  <c r="E383" i="5"/>
  <c r="C384" i="5" s="1"/>
  <c r="D381" i="5"/>
  <c r="F381" i="5" s="1"/>
  <c r="J332" i="4" l="1"/>
  <c r="H333" i="4"/>
  <c r="I333" i="4" s="1"/>
  <c r="E384" i="5"/>
  <c r="C385" i="5" s="1"/>
  <c r="D382" i="5"/>
  <c r="F382" i="5" s="1"/>
  <c r="J333" i="4" l="1"/>
  <c r="H334" i="4" s="1"/>
  <c r="I334" i="4" s="1"/>
  <c r="E385" i="5"/>
  <c r="C386" i="5" s="1"/>
  <c r="D383" i="5"/>
  <c r="F383" i="5" s="1"/>
  <c r="J334" i="4" l="1"/>
  <c r="H335" i="4" s="1"/>
  <c r="I335" i="4" s="1"/>
  <c r="E386" i="5"/>
  <c r="C387" i="5" s="1"/>
  <c r="D384" i="5"/>
  <c r="F384" i="5" s="1"/>
  <c r="J335" i="4" l="1"/>
  <c r="H336" i="4"/>
  <c r="I336" i="4" s="1"/>
  <c r="E387" i="5"/>
  <c r="C388" i="5" s="1"/>
  <c r="D385" i="5"/>
  <c r="F385" i="5" s="1"/>
  <c r="J336" i="4" l="1"/>
  <c r="H337" i="4" s="1"/>
  <c r="I337" i="4" s="1"/>
  <c r="E388" i="5"/>
  <c r="C389" i="5" s="1"/>
  <c r="D386" i="5"/>
  <c r="F386" i="5" s="1"/>
  <c r="J337" i="4" l="1"/>
  <c r="H338" i="4" s="1"/>
  <c r="I338" i="4" s="1"/>
  <c r="E389" i="5"/>
  <c r="C390" i="5" s="1"/>
  <c r="D387" i="5"/>
  <c r="F387" i="5" s="1"/>
  <c r="J338" i="4" l="1"/>
  <c r="H339" i="4" s="1"/>
  <c r="I339" i="4" s="1"/>
  <c r="E390" i="5"/>
  <c r="C391" i="5" s="1"/>
  <c r="D388" i="5"/>
  <c r="F388" i="5" s="1"/>
  <c r="J339" i="4" l="1"/>
  <c r="H340" i="4"/>
  <c r="I340" i="4" s="1"/>
  <c r="E391" i="5"/>
  <c r="C392" i="5" s="1"/>
  <c r="D389" i="5"/>
  <c r="F389" i="5" s="1"/>
  <c r="J340" i="4" l="1"/>
  <c r="H341" i="4" s="1"/>
  <c r="I341" i="4" s="1"/>
  <c r="E392" i="5"/>
  <c r="C393" i="5" s="1"/>
  <c r="D390" i="5"/>
  <c r="F390" i="5" s="1"/>
  <c r="J341" i="4" l="1"/>
  <c r="H342" i="4"/>
  <c r="I342" i="4" s="1"/>
  <c r="E393" i="5"/>
  <c r="C394" i="5" s="1"/>
  <c r="D391" i="5"/>
  <c r="F391" i="5" s="1"/>
  <c r="J342" i="4" l="1"/>
  <c r="H343" i="4" s="1"/>
  <c r="I343" i="4" s="1"/>
  <c r="E394" i="5"/>
  <c r="C395" i="5" s="1"/>
  <c r="D392" i="5"/>
  <c r="F392" i="5" s="1"/>
  <c r="J343" i="4" l="1"/>
  <c r="H344" i="4" s="1"/>
  <c r="I344" i="4" s="1"/>
  <c r="E395" i="5"/>
  <c r="C396" i="5" s="1"/>
  <c r="D393" i="5"/>
  <c r="F393" i="5" s="1"/>
  <c r="J344" i="4" l="1"/>
  <c r="H345" i="4"/>
  <c r="I345" i="4" s="1"/>
  <c r="E396" i="5"/>
  <c r="C397" i="5" s="1"/>
  <c r="D394" i="5"/>
  <c r="F394" i="5" s="1"/>
  <c r="J345" i="4" l="1"/>
  <c r="H346" i="4" s="1"/>
  <c r="I346" i="4" s="1"/>
  <c r="E397" i="5"/>
  <c r="C398" i="5" s="1"/>
  <c r="D395" i="5"/>
  <c r="F395" i="5" s="1"/>
  <c r="J346" i="4" l="1"/>
  <c r="H347" i="4"/>
  <c r="I347" i="4" s="1"/>
  <c r="E398" i="5"/>
  <c r="C399" i="5" s="1"/>
  <c r="D396" i="5"/>
  <c r="F396" i="5" s="1"/>
  <c r="J347" i="4" l="1"/>
  <c r="H348" i="4" s="1"/>
  <c r="I348" i="4" s="1"/>
  <c r="E399" i="5"/>
  <c r="C400" i="5" s="1"/>
  <c r="D397" i="5"/>
  <c r="F397" i="5" s="1"/>
  <c r="J348" i="4" l="1"/>
  <c r="H349" i="4" s="1"/>
  <c r="I349" i="4" s="1"/>
  <c r="E400" i="5"/>
  <c r="C401" i="5" s="1"/>
  <c r="D398" i="5"/>
  <c r="F398" i="5" s="1"/>
  <c r="J349" i="4" l="1"/>
  <c r="H350" i="4"/>
  <c r="I350" i="4" s="1"/>
  <c r="E401" i="5"/>
  <c r="C402" i="5" s="1"/>
  <c r="D399" i="5"/>
  <c r="F399" i="5" s="1"/>
  <c r="J350" i="4" l="1"/>
  <c r="H351" i="4"/>
  <c r="I351" i="4" s="1"/>
  <c r="E402" i="5"/>
  <c r="C403" i="5" s="1"/>
  <c r="D400" i="5"/>
  <c r="F400" i="5" s="1"/>
  <c r="J351" i="4" l="1"/>
  <c r="H352" i="4" s="1"/>
  <c r="I352" i="4" s="1"/>
  <c r="E403" i="5"/>
  <c r="C404" i="5" s="1"/>
  <c r="D401" i="5"/>
  <c r="F401" i="5" s="1"/>
  <c r="J352" i="4" l="1"/>
  <c r="H353" i="4" s="1"/>
  <c r="I353" i="4" s="1"/>
  <c r="E404" i="5"/>
  <c r="C405" i="5" s="1"/>
  <c r="D402" i="5"/>
  <c r="F402" i="5" s="1"/>
  <c r="J353" i="4" l="1"/>
  <c r="H354" i="4" s="1"/>
  <c r="I354" i="4" s="1"/>
  <c r="E405" i="5"/>
  <c r="C406" i="5" s="1"/>
  <c r="D403" i="5"/>
  <c r="F403" i="5" s="1"/>
  <c r="J354" i="4" l="1"/>
  <c r="H355" i="4" s="1"/>
  <c r="I355" i="4" s="1"/>
  <c r="E406" i="5"/>
  <c r="C407" i="5" s="1"/>
  <c r="D404" i="5"/>
  <c r="F404" i="5" s="1"/>
  <c r="J355" i="4" l="1"/>
  <c r="H356" i="4"/>
  <c r="I356" i="4" s="1"/>
  <c r="E407" i="5"/>
  <c r="C408" i="5" s="1"/>
  <c r="D405" i="5"/>
  <c r="F405" i="5" s="1"/>
  <c r="J356" i="4" l="1"/>
  <c r="H357" i="4"/>
  <c r="I357" i="4" s="1"/>
  <c r="E408" i="5"/>
  <c r="C409" i="5" s="1"/>
  <c r="D406" i="5"/>
  <c r="F406" i="5" s="1"/>
  <c r="J357" i="4" l="1"/>
  <c r="H358" i="4"/>
  <c r="I358" i="4" s="1"/>
  <c r="E409" i="5"/>
  <c r="C410" i="5" s="1"/>
  <c r="D407" i="5"/>
  <c r="F407" i="5" s="1"/>
  <c r="J358" i="4" l="1"/>
  <c r="H359" i="4"/>
  <c r="I359" i="4" s="1"/>
  <c r="E410" i="5"/>
  <c r="C411" i="5" s="1"/>
  <c r="D408" i="5"/>
  <c r="F408" i="5" s="1"/>
  <c r="J359" i="4" l="1"/>
  <c r="H360" i="4"/>
  <c r="I360" i="4" s="1"/>
  <c r="E411" i="5"/>
  <c r="C412" i="5" s="1"/>
  <c r="D409" i="5"/>
  <c r="F409" i="5" s="1"/>
  <c r="J360" i="4" l="1"/>
  <c r="H361" i="4"/>
  <c r="I361" i="4" s="1"/>
  <c r="E412" i="5"/>
  <c r="C413" i="5" s="1"/>
  <c r="D410" i="5"/>
  <c r="F410" i="5" s="1"/>
  <c r="J361" i="4" l="1"/>
  <c r="H362" i="4"/>
  <c r="I362" i="4" s="1"/>
  <c r="E413" i="5"/>
  <c r="C414" i="5" s="1"/>
  <c r="D411" i="5"/>
  <c r="F411" i="5" s="1"/>
  <c r="J362" i="4" l="1"/>
  <c r="H363" i="4" s="1"/>
  <c r="I363" i="4" s="1"/>
  <c r="E414" i="5"/>
  <c r="C415" i="5" s="1"/>
  <c r="D412" i="5"/>
  <c r="F412" i="5" s="1"/>
  <c r="J363" i="4" l="1"/>
  <c r="H364" i="4" s="1"/>
  <c r="I364" i="4" s="1"/>
  <c r="E415" i="5"/>
  <c r="C416" i="5" s="1"/>
  <c r="D413" i="5"/>
  <c r="F413" i="5" s="1"/>
  <c r="J364" i="4" l="1"/>
  <c r="H365" i="4"/>
  <c r="I365" i="4" s="1"/>
  <c r="E416" i="5"/>
  <c r="C417" i="5" s="1"/>
  <c r="D414" i="5"/>
  <c r="F414" i="5" s="1"/>
  <c r="J365" i="4" l="1"/>
  <c r="H366" i="4" s="1"/>
  <c r="I366" i="4" s="1"/>
  <c r="E417" i="5"/>
  <c r="C418" i="5" s="1"/>
  <c r="D415" i="5"/>
  <c r="F415" i="5" s="1"/>
  <c r="J366" i="4" l="1"/>
  <c r="H367" i="4" s="1"/>
  <c r="I367" i="4" s="1"/>
  <c r="E418" i="5"/>
  <c r="C419" i="5" s="1"/>
  <c r="D416" i="5"/>
  <c r="F416" i="5" s="1"/>
  <c r="J367" i="4" l="1"/>
  <c r="H368" i="4"/>
  <c r="I368" i="4" s="1"/>
  <c r="E419" i="5"/>
  <c r="C420" i="5" s="1"/>
  <c r="D417" i="5"/>
  <c r="F417" i="5" s="1"/>
  <c r="J368" i="4" l="1"/>
  <c r="H369" i="4"/>
  <c r="I369" i="4" s="1"/>
  <c r="E420" i="5"/>
  <c r="C421" i="5" s="1"/>
  <c r="D418" i="5"/>
  <c r="F418" i="5" s="1"/>
  <c r="J369" i="4" l="1"/>
  <c r="H370" i="4"/>
  <c r="I370" i="4" s="1"/>
  <c r="E421" i="5"/>
  <c r="C422" i="5" s="1"/>
  <c r="D419" i="5"/>
  <c r="F419" i="5" s="1"/>
  <c r="J370" i="4" l="1"/>
  <c r="H371" i="4"/>
  <c r="I371" i="4" s="1"/>
  <c r="E422" i="5"/>
  <c r="C423" i="5" s="1"/>
  <c r="D420" i="5"/>
  <c r="F420" i="5" s="1"/>
  <c r="J371" i="4" l="1"/>
  <c r="H372" i="4"/>
  <c r="I372" i="4" s="1"/>
  <c r="E423" i="5"/>
  <c r="C424" i="5" s="1"/>
  <c r="D421" i="5"/>
  <c r="F421" i="5" s="1"/>
  <c r="J372" i="4" l="1"/>
  <c r="H373" i="4" s="1"/>
  <c r="I373" i="4" s="1"/>
  <c r="E424" i="5"/>
  <c r="C425" i="5" s="1"/>
  <c r="D422" i="5"/>
  <c r="F422" i="5" s="1"/>
  <c r="J373" i="4" l="1"/>
  <c r="H374" i="4"/>
  <c r="I374" i="4" s="1"/>
  <c r="E425" i="5"/>
  <c r="C426" i="5" s="1"/>
  <c r="D423" i="5"/>
  <c r="F423" i="5" s="1"/>
  <c r="J374" i="4" l="1"/>
  <c r="H375" i="4"/>
  <c r="I375" i="4" s="1"/>
  <c r="E426" i="5"/>
  <c r="C427" i="5" s="1"/>
  <c r="D424" i="5"/>
  <c r="F424" i="5" s="1"/>
  <c r="J375" i="4" l="1"/>
  <c r="H376" i="4"/>
  <c r="I376" i="4" s="1"/>
  <c r="E427" i="5"/>
  <c r="C428" i="5" s="1"/>
  <c r="D425" i="5"/>
  <c r="F425" i="5" s="1"/>
  <c r="J376" i="4" l="1"/>
  <c r="H377" i="4" s="1"/>
  <c r="I377" i="4" s="1"/>
  <c r="E428" i="5"/>
  <c r="C429" i="5" s="1"/>
  <c r="D426" i="5"/>
  <c r="F426" i="5" s="1"/>
  <c r="J377" i="4" l="1"/>
  <c r="H378" i="4"/>
  <c r="I378" i="4" s="1"/>
  <c r="E429" i="5"/>
  <c r="C430" i="5" s="1"/>
  <c r="D427" i="5"/>
  <c r="F427" i="5" s="1"/>
  <c r="J378" i="4" l="1"/>
  <c r="H379" i="4"/>
  <c r="I379" i="4" s="1"/>
  <c r="E430" i="5"/>
  <c r="C431" i="5" s="1"/>
  <c r="D428" i="5"/>
  <c r="F428" i="5" s="1"/>
  <c r="J379" i="4" l="1"/>
  <c r="H380" i="4" s="1"/>
  <c r="I380" i="4" s="1"/>
  <c r="E431" i="5"/>
  <c r="C432" i="5" s="1"/>
  <c r="D429" i="5"/>
  <c r="F429" i="5" s="1"/>
  <c r="J380" i="4" l="1"/>
  <c r="H381" i="4"/>
  <c r="I381" i="4" s="1"/>
  <c r="E432" i="5"/>
  <c r="C433" i="5" s="1"/>
  <c r="D430" i="5"/>
  <c r="F430" i="5" s="1"/>
  <c r="J381" i="4" l="1"/>
  <c r="H382" i="4"/>
  <c r="I382" i="4" s="1"/>
  <c r="E433" i="5"/>
  <c r="C434" i="5" s="1"/>
  <c r="D431" i="5"/>
  <c r="F431" i="5" s="1"/>
  <c r="J382" i="4" l="1"/>
  <c r="H383" i="4" s="1"/>
  <c r="I383" i="4" s="1"/>
  <c r="E434" i="5"/>
  <c r="C435" i="5" s="1"/>
  <c r="D432" i="5"/>
  <c r="F432" i="5" s="1"/>
  <c r="J383" i="4" l="1"/>
  <c r="H384" i="4"/>
  <c r="I384" i="4" s="1"/>
  <c r="E435" i="5"/>
  <c r="C436" i="5" s="1"/>
  <c r="D433" i="5"/>
  <c r="F433" i="5" s="1"/>
  <c r="J384" i="4" l="1"/>
  <c r="H385" i="4" s="1"/>
  <c r="I385" i="4" s="1"/>
  <c r="E436" i="5"/>
  <c r="C437" i="5" s="1"/>
  <c r="D434" i="5"/>
  <c r="F434" i="5" s="1"/>
  <c r="J385" i="4" l="1"/>
  <c r="H386" i="4"/>
  <c r="I386" i="4" s="1"/>
  <c r="E437" i="5"/>
  <c r="C438" i="5" s="1"/>
  <c r="D435" i="5"/>
  <c r="F435" i="5" s="1"/>
  <c r="J386" i="4" l="1"/>
  <c r="H387" i="4" s="1"/>
  <c r="I387" i="4" s="1"/>
  <c r="E438" i="5"/>
  <c r="C439" i="5" s="1"/>
  <c r="D436" i="5"/>
  <c r="F436" i="5" s="1"/>
  <c r="J387" i="4" l="1"/>
  <c r="H388" i="4" s="1"/>
  <c r="I388" i="4" s="1"/>
  <c r="E439" i="5"/>
  <c r="C440" i="5" s="1"/>
  <c r="D437" i="5"/>
  <c r="F437" i="5" s="1"/>
  <c r="J388" i="4" l="1"/>
  <c r="H389" i="4" s="1"/>
  <c r="I389" i="4" s="1"/>
  <c r="E440" i="5"/>
  <c r="C441" i="5" s="1"/>
  <c r="D438" i="5"/>
  <c r="F438" i="5" s="1"/>
  <c r="J389" i="4" l="1"/>
  <c r="H390" i="4" s="1"/>
  <c r="I390" i="4" s="1"/>
  <c r="E441" i="5"/>
  <c r="C442" i="5" s="1"/>
  <c r="D439" i="5"/>
  <c r="F439" i="5" s="1"/>
  <c r="J390" i="4" l="1"/>
  <c r="H391" i="4"/>
  <c r="I391" i="4" s="1"/>
  <c r="E442" i="5"/>
  <c r="C443" i="5" s="1"/>
  <c r="D440" i="5"/>
  <c r="F440" i="5" s="1"/>
  <c r="J391" i="4" l="1"/>
  <c r="H392" i="4"/>
  <c r="I392" i="4" s="1"/>
  <c r="E443" i="5"/>
  <c r="C444" i="5" s="1"/>
  <c r="D441" i="5"/>
  <c r="F441" i="5" s="1"/>
  <c r="J392" i="4" l="1"/>
  <c r="H393" i="4" s="1"/>
  <c r="I393" i="4" s="1"/>
  <c r="E444" i="5"/>
  <c r="C445" i="5" s="1"/>
  <c r="D442" i="5"/>
  <c r="F442" i="5" s="1"/>
  <c r="J393" i="4" l="1"/>
  <c r="H394" i="4"/>
  <c r="I394" i="4" s="1"/>
  <c r="E445" i="5"/>
  <c r="C446" i="5" s="1"/>
  <c r="D443" i="5"/>
  <c r="F443" i="5" s="1"/>
  <c r="J394" i="4" l="1"/>
  <c r="H395" i="4"/>
  <c r="I395" i="4" s="1"/>
  <c r="E446" i="5"/>
  <c r="C447" i="5" s="1"/>
  <c r="D444" i="5"/>
  <c r="F444" i="5" s="1"/>
  <c r="J395" i="4" l="1"/>
  <c r="H396" i="4"/>
  <c r="I396" i="4" s="1"/>
  <c r="E447" i="5"/>
  <c r="C448" i="5" s="1"/>
  <c r="D445" i="5"/>
  <c r="F445" i="5" s="1"/>
  <c r="J396" i="4" l="1"/>
  <c r="H397" i="4"/>
  <c r="I397" i="4" s="1"/>
  <c r="E448" i="5"/>
  <c r="C449" i="5" s="1"/>
  <c r="D446" i="5"/>
  <c r="F446" i="5" s="1"/>
  <c r="J397" i="4" l="1"/>
  <c r="H398" i="4" s="1"/>
  <c r="I398" i="4" s="1"/>
  <c r="E449" i="5"/>
  <c r="C450" i="5" s="1"/>
  <c r="D447" i="5"/>
  <c r="F447" i="5" s="1"/>
  <c r="J398" i="4" l="1"/>
  <c r="H399" i="4" s="1"/>
  <c r="I399" i="4" s="1"/>
  <c r="E450" i="5"/>
  <c r="C451" i="5" s="1"/>
  <c r="D448" i="5"/>
  <c r="F448" i="5" s="1"/>
  <c r="J399" i="4" l="1"/>
  <c r="H400" i="4" s="1"/>
  <c r="I400" i="4" s="1"/>
  <c r="E451" i="5"/>
  <c r="C452" i="5" s="1"/>
  <c r="D449" i="5"/>
  <c r="F449" i="5" s="1"/>
  <c r="J400" i="4" l="1"/>
  <c r="H401" i="4" s="1"/>
  <c r="I401" i="4" s="1"/>
  <c r="E452" i="5"/>
  <c r="C453" i="5" s="1"/>
  <c r="D450" i="5"/>
  <c r="F450" i="5" s="1"/>
  <c r="J401" i="4" l="1"/>
  <c r="H402" i="4"/>
  <c r="I402" i="4" s="1"/>
  <c r="E453" i="5"/>
  <c r="C454" i="5" s="1"/>
  <c r="D451" i="5"/>
  <c r="F451" i="5" s="1"/>
  <c r="J402" i="4" l="1"/>
  <c r="H403" i="4"/>
  <c r="I403" i="4" s="1"/>
  <c r="E454" i="5"/>
  <c r="C455" i="5" s="1"/>
  <c r="D452" i="5"/>
  <c r="F452" i="5" s="1"/>
  <c r="J403" i="4" l="1"/>
  <c r="H404" i="4"/>
  <c r="I404" i="4" s="1"/>
  <c r="E455" i="5"/>
  <c r="C456" i="5" s="1"/>
  <c r="D453" i="5"/>
  <c r="F453" i="5" s="1"/>
  <c r="J404" i="4" l="1"/>
  <c r="H405" i="4"/>
  <c r="I405" i="4" s="1"/>
  <c r="E456" i="5"/>
  <c r="C457" i="5" s="1"/>
  <c r="D454" i="5"/>
  <c r="F454" i="5" s="1"/>
  <c r="J405" i="4" l="1"/>
  <c r="H406" i="4" s="1"/>
  <c r="I406" i="4" s="1"/>
  <c r="E457" i="5"/>
  <c r="C458" i="5" s="1"/>
  <c r="D455" i="5"/>
  <c r="F455" i="5" s="1"/>
  <c r="J406" i="4" l="1"/>
  <c r="H407" i="4" s="1"/>
  <c r="I407" i="4" s="1"/>
  <c r="E458" i="5"/>
  <c r="C459" i="5" s="1"/>
  <c r="D456" i="5"/>
  <c r="F456" i="5" s="1"/>
  <c r="J407" i="4" l="1"/>
  <c r="H408" i="4" s="1"/>
  <c r="I408" i="4" s="1"/>
  <c r="E459" i="5"/>
  <c r="C460" i="5" s="1"/>
  <c r="D457" i="5"/>
  <c r="F457" i="5" s="1"/>
  <c r="J408" i="4" l="1"/>
  <c r="H409" i="4" s="1"/>
  <c r="I409" i="4" s="1"/>
  <c r="E460" i="5"/>
  <c r="C461" i="5" s="1"/>
  <c r="D458" i="5"/>
  <c r="F458" i="5" s="1"/>
  <c r="J409" i="4" l="1"/>
  <c r="H410" i="4"/>
  <c r="I410" i="4" s="1"/>
  <c r="E461" i="5"/>
  <c r="C462" i="5" s="1"/>
  <c r="D459" i="5"/>
  <c r="F459" i="5" s="1"/>
  <c r="J410" i="4" l="1"/>
  <c r="H411" i="4" s="1"/>
  <c r="I411" i="4" s="1"/>
  <c r="E462" i="5"/>
  <c r="C463" i="5" s="1"/>
  <c r="D460" i="5"/>
  <c r="F460" i="5" s="1"/>
  <c r="J411" i="4" l="1"/>
  <c r="H412" i="4" s="1"/>
  <c r="I412" i="4" s="1"/>
  <c r="E463" i="5"/>
  <c r="C464" i="5" s="1"/>
  <c r="D461" i="5"/>
  <c r="F461" i="5" s="1"/>
  <c r="J412" i="4" l="1"/>
  <c r="H413" i="4"/>
  <c r="I413" i="4" s="1"/>
  <c r="E464" i="5"/>
  <c r="C465" i="5" s="1"/>
  <c r="D462" i="5"/>
  <c r="F462" i="5" s="1"/>
  <c r="J413" i="4" l="1"/>
  <c r="H414" i="4"/>
  <c r="I414" i="4" s="1"/>
  <c r="E465" i="5"/>
  <c r="C466" i="5" s="1"/>
  <c r="D463" i="5"/>
  <c r="F463" i="5" s="1"/>
  <c r="J414" i="4" l="1"/>
  <c r="H415" i="4" s="1"/>
  <c r="I415" i="4" s="1"/>
  <c r="E466" i="5"/>
  <c r="C467" i="5" s="1"/>
  <c r="D464" i="5"/>
  <c r="F464" i="5" s="1"/>
  <c r="J415" i="4" l="1"/>
  <c r="H416" i="4"/>
  <c r="I416" i="4" s="1"/>
  <c r="E467" i="5"/>
  <c r="C468" i="5" s="1"/>
  <c r="D465" i="5"/>
  <c r="F465" i="5" s="1"/>
  <c r="J416" i="4" l="1"/>
  <c r="H417" i="4"/>
  <c r="I417" i="4" s="1"/>
  <c r="E468" i="5"/>
  <c r="C469" i="5" s="1"/>
  <c r="D466" i="5"/>
  <c r="F466" i="5" s="1"/>
  <c r="J417" i="4" l="1"/>
  <c r="H418" i="4"/>
  <c r="I418" i="4" s="1"/>
  <c r="E469" i="5"/>
  <c r="C470" i="5" s="1"/>
  <c r="D467" i="5"/>
  <c r="F467" i="5" s="1"/>
  <c r="J418" i="4" l="1"/>
  <c r="H419" i="4" s="1"/>
  <c r="I419" i="4" s="1"/>
  <c r="E470" i="5"/>
  <c r="C471" i="5" s="1"/>
  <c r="D468" i="5"/>
  <c r="F468" i="5" s="1"/>
  <c r="J419" i="4" l="1"/>
  <c r="H420" i="4"/>
  <c r="I420" i="4" s="1"/>
  <c r="E471" i="5"/>
  <c r="C472" i="5" s="1"/>
  <c r="D469" i="5"/>
  <c r="F469" i="5" s="1"/>
  <c r="J420" i="4" l="1"/>
  <c r="H421" i="4"/>
  <c r="I421" i="4" s="1"/>
  <c r="E472" i="5"/>
  <c r="C473" i="5" s="1"/>
  <c r="D470" i="5"/>
  <c r="F470" i="5" s="1"/>
  <c r="J421" i="4" l="1"/>
  <c r="H422" i="4" s="1"/>
  <c r="I422" i="4" s="1"/>
  <c r="E473" i="5"/>
  <c r="C474" i="5" s="1"/>
  <c r="D471" i="5"/>
  <c r="F471" i="5" s="1"/>
  <c r="J422" i="4" l="1"/>
  <c r="H423" i="4" s="1"/>
  <c r="I423" i="4" s="1"/>
  <c r="E474" i="5"/>
  <c r="C475" i="5" s="1"/>
  <c r="D472" i="5"/>
  <c r="F472" i="5" s="1"/>
  <c r="J423" i="4" l="1"/>
  <c r="H424" i="4"/>
  <c r="I424" i="4" s="1"/>
  <c r="E475" i="5"/>
  <c r="C476" i="5" s="1"/>
  <c r="D473" i="5"/>
  <c r="F473" i="5" s="1"/>
  <c r="J424" i="4" l="1"/>
  <c r="H425" i="4"/>
  <c r="I425" i="4" s="1"/>
  <c r="E476" i="5"/>
  <c r="C477" i="5" s="1"/>
  <c r="D474" i="5"/>
  <c r="F474" i="5" s="1"/>
  <c r="J425" i="4" l="1"/>
  <c r="H426" i="4"/>
  <c r="I426" i="4" s="1"/>
  <c r="E477" i="5"/>
  <c r="C478" i="5" s="1"/>
  <c r="D475" i="5"/>
  <c r="F475" i="5" s="1"/>
  <c r="J426" i="4" l="1"/>
  <c r="H427" i="4"/>
  <c r="I427" i="4" s="1"/>
  <c r="E478" i="5"/>
  <c r="C479" i="5" s="1"/>
  <c r="D476" i="5"/>
  <c r="F476" i="5" s="1"/>
  <c r="J427" i="4" l="1"/>
  <c r="H428" i="4"/>
  <c r="I428" i="4" s="1"/>
  <c r="E479" i="5"/>
  <c r="C480" i="5" s="1"/>
  <c r="D477" i="5"/>
  <c r="F477" i="5" s="1"/>
  <c r="J428" i="4" l="1"/>
  <c r="H429" i="4" s="1"/>
  <c r="I429" i="4" s="1"/>
  <c r="E480" i="5"/>
  <c r="C481" i="5" s="1"/>
  <c r="D478" i="5"/>
  <c r="F478" i="5" s="1"/>
  <c r="J429" i="4" l="1"/>
  <c r="H430" i="4"/>
  <c r="I430" i="4" s="1"/>
  <c r="E481" i="5"/>
  <c r="C482" i="5" s="1"/>
  <c r="D479" i="5"/>
  <c r="F479" i="5" s="1"/>
  <c r="J430" i="4" l="1"/>
  <c r="H431" i="4" s="1"/>
  <c r="I431" i="4" s="1"/>
  <c r="E482" i="5"/>
  <c r="C483" i="5" s="1"/>
  <c r="D480" i="5"/>
  <c r="F480" i="5" s="1"/>
  <c r="J431" i="4" l="1"/>
  <c r="H432" i="4"/>
  <c r="I432" i="4" s="1"/>
  <c r="E483" i="5"/>
  <c r="C484" i="5" s="1"/>
  <c r="D481" i="5"/>
  <c r="F481" i="5"/>
  <c r="J432" i="4" l="1"/>
  <c r="H433" i="4" s="1"/>
  <c r="I433" i="4" s="1"/>
  <c r="E484" i="5"/>
  <c r="C485" i="5" s="1"/>
  <c r="D482" i="5"/>
  <c r="F482" i="5" s="1"/>
  <c r="J433" i="4" l="1"/>
  <c r="H434" i="4" s="1"/>
  <c r="I434" i="4" s="1"/>
  <c r="E485" i="5"/>
  <c r="E486" i="5" s="1"/>
  <c r="D483" i="5"/>
  <c r="F483" i="5" s="1"/>
  <c r="J434" i="4" l="1"/>
  <c r="H435" i="4"/>
  <c r="I435" i="4" s="1"/>
  <c r="D485" i="5"/>
  <c r="F485" i="5" s="1"/>
  <c r="D484" i="5"/>
  <c r="F484" i="5" s="1"/>
  <c r="J435" i="4" l="1"/>
  <c r="H436" i="4"/>
  <c r="I436" i="4" s="1"/>
  <c r="D486" i="5"/>
  <c r="F486" i="5"/>
  <c r="J436" i="4" l="1"/>
  <c r="H437" i="4" s="1"/>
  <c r="I437" i="4" s="1"/>
  <c r="J437" i="4" l="1"/>
  <c r="H438" i="4" s="1"/>
  <c r="I438" i="4" s="1"/>
  <c r="J438" i="4" l="1"/>
  <c r="H439" i="4"/>
  <c r="I439" i="4" s="1"/>
  <c r="J439" i="4" l="1"/>
  <c r="H440" i="4" s="1"/>
  <c r="I440" i="4" s="1"/>
  <c r="J440" i="4" l="1"/>
  <c r="H441" i="4"/>
  <c r="I441" i="4" s="1"/>
  <c r="J441" i="4" l="1"/>
  <c r="H442" i="4"/>
  <c r="I442" i="4" s="1"/>
  <c r="J442" i="4" l="1"/>
  <c r="H443" i="4" s="1"/>
  <c r="I443" i="4" s="1"/>
  <c r="J443" i="4" l="1"/>
  <c r="H444" i="4"/>
  <c r="I444" i="4" s="1"/>
  <c r="J444" i="4" l="1"/>
  <c r="H445" i="4"/>
  <c r="I445" i="4" s="1"/>
  <c r="J445" i="4" l="1"/>
  <c r="H446" i="4" s="1"/>
  <c r="I446" i="4" s="1"/>
  <c r="J446" i="4" l="1"/>
  <c r="H447" i="4" s="1"/>
  <c r="I447" i="4" s="1"/>
  <c r="J447" i="4" l="1"/>
  <c r="H448" i="4" s="1"/>
  <c r="I448" i="4" s="1"/>
  <c r="J448" i="4" l="1"/>
  <c r="H449" i="4"/>
  <c r="I449" i="4" s="1"/>
  <c r="J449" i="4" l="1"/>
  <c r="H450" i="4"/>
  <c r="I450" i="4" s="1"/>
  <c r="J450" i="4" l="1"/>
  <c r="H451" i="4"/>
  <c r="I451" i="4" s="1"/>
  <c r="J451" i="4" l="1"/>
  <c r="H452" i="4" s="1"/>
  <c r="I452" i="4" s="1"/>
  <c r="J452" i="4" l="1"/>
  <c r="H453" i="4"/>
  <c r="I453" i="4" s="1"/>
  <c r="J453" i="4" l="1"/>
  <c r="H454" i="4" s="1"/>
  <c r="I454" i="4" s="1"/>
  <c r="J454" i="4" l="1"/>
  <c r="H455" i="4"/>
  <c r="I455" i="4" s="1"/>
  <c r="J455" i="4" l="1"/>
  <c r="H456" i="4"/>
  <c r="I456" i="4" s="1"/>
  <c r="J456" i="4" l="1"/>
  <c r="H457" i="4" s="1"/>
  <c r="I457" i="4" s="1"/>
  <c r="J457" i="4" l="1"/>
  <c r="H458" i="4"/>
  <c r="I458" i="4" s="1"/>
  <c r="J458" i="4" l="1"/>
  <c r="H459" i="4"/>
  <c r="I459" i="4" s="1"/>
  <c r="J459" i="4" l="1"/>
  <c r="H460" i="4"/>
  <c r="I460" i="4" s="1"/>
  <c r="J460" i="4" l="1"/>
  <c r="H461" i="4"/>
  <c r="I461" i="4" s="1"/>
  <c r="J461" i="4" l="1"/>
  <c r="H462" i="4"/>
  <c r="I462" i="4" s="1"/>
  <c r="J462" i="4" l="1"/>
  <c r="H463" i="4"/>
  <c r="I463" i="4" s="1"/>
  <c r="J463" i="4" l="1"/>
  <c r="H464" i="4"/>
  <c r="I464" i="4" s="1"/>
  <c r="J464" i="4" l="1"/>
  <c r="H465" i="4" s="1"/>
  <c r="I465" i="4" s="1"/>
  <c r="J465" i="4" l="1"/>
  <c r="H466" i="4"/>
  <c r="I466" i="4" s="1"/>
  <c r="J466" i="4" l="1"/>
  <c r="H467" i="4"/>
  <c r="I467" i="4" s="1"/>
  <c r="J467" i="4" l="1"/>
  <c r="H468" i="4"/>
  <c r="I468" i="4" s="1"/>
  <c r="J468" i="4" l="1"/>
  <c r="H469" i="4" s="1"/>
  <c r="I469" i="4" s="1"/>
  <c r="J469" i="4" l="1"/>
  <c r="H470" i="4"/>
  <c r="I470" i="4" s="1"/>
  <c r="J470" i="4" l="1"/>
  <c r="H471" i="4"/>
  <c r="I471" i="4" s="1"/>
  <c r="J471" i="4" l="1"/>
  <c r="H472" i="4"/>
  <c r="I472" i="4" s="1"/>
  <c r="J472" i="4" l="1"/>
  <c r="H473" i="4"/>
  <c r="I473" i="4" s="1"/>
  <c r="J473" i="4" l="1"/>
  <c r="H474" i="4"/>
  <c r="I474" i="4" s="1"/>
  <c r="J474" i="4" l="1"/>
  <c r="H475" i="4"/>
  <c r="I475" i="4" s="1"/>
  <c r="J475" i="4" l="1"/>
  <c r="H476" i="4"/>
  <c r="I476" i="4" s="1"/>
  <c r="J476" i="4" l="1"/>
  <c r="H477" i="4"/>
  <c r="I477" i="4" s="1"/>
  <c r="J477" i="4" l="1"/>
  <c r="H478" i="4"/>
  <c r="I478" i="4" s="1"/>
  <c r="J478" i="4" l="1"/>
  <c r="H479" i="4"/>
  <c r="I479" i="4" s="1"/>
  <c r="J479" i="4" l="1"/>
  <c r="H480" i="4"/>
  <c r="I480" i="4" s="1"/>
  <c r="J480" i="4" l="1"/>
  <c r="H481" i="4"/>
  <c r="I481" i="4" s="1"/>
  <c r="J481" i="4" l="1"/>
  <c r="H482" i="4"/>
  <c r="I482" i="4" s="1"/>
  <c r="J482" i="4" l="1"/>
  <c r="H483" i="4"/>
  <c r="I483" i="4" s="1"/>
  <c r="J483" i="4" l="1"/>
  <c r="H484" i="4"/>
  <c r="I484" i="4" s="1"/>
  <c r="J484" i="4" l="1"/>
  <c r="H485" i="4"/>
  <c r="I485" i="4" l="1"/>
  <c r="J485" i="4"/>
  <c r="H486" i="4" l="1"/>
  <c r="I486" i="4"/>
  <c r="J486" i="4" s="1"/>
  <c r="H487" i="4" l="1"/>
  <c r="I487" i="4" l="1"/>
  <c r="J487" i="4" s="1"/>
  <c r="H488" i="4"/>
  <c r="I488" i="4" l="1"/>
  <c r="J488" i="4" s="1"/>
  <c r="H489" i="4"/>
  <c r="I489" i="4" l="1"/>
  <c r="J489" i="4" s="1"/>
  <c r="H490" i="4"/>
  <c r="I490" i="4" l="1"/>
  <c r="J490" i="4" s="1"/>
  <c r="H491" i="4"/>
  <c r="I491" i="4" l="1"/>
  <c r="J491" i="4" s="1"/>
  <c r="H492" i="4"/>
  <c r="I492" i="4" l="1"/>
  <c r="J492" i="4" s="1"/>
  <c r="H493" i="4"/>
  <c r="I493" i="4" l="1"/>
  <c r="J493" i="4" s="1"/>
  <c r="H494" i="4"/>
  <c r="I494" i="4" l="1"/>
  <c r="J494" i="4" s="1"/>
  <c r="H495" i="4" s="1"/>
  <c r="I495" i="4" l="1"/>
  <c r="J495" i="4" s="1"/>
  <c r="H496" i="4"/>
  <c r="I496" i="4" l="1"/>
  <c r="J496" i="4" s="1"/>
  <c r="H497" i="4"/>
  <c r="I497" i="4" l="1"/>
  <c r="J497" i="4" s="1"/>
  <c r="H498" i="4"/>
  <c r="I498" i="4" l="1"/>
  <c r="J498" i="4" s="1"/>
  <c r="H499" i="4"/>
  <c r="I499" i="4" l="1"/>
  <c r="J499" i="4" s="1"/>
  <c r="H500" i="4"/>
  <c r="I500" i="4" l="1"/>
  <c r="J500" i="4" s="1"/>
  <c r="H501" i="4"/>
  <c r="I501" i="4" l="1"/>
  <c r="J501" i="4" s="1"/>
  <c r="H502" i="4"/>
  <c r="I502" i="4" l="1"/>
  <c r="J502" i="4" s="1"/>
  <c r="H503" i="4"/>
  <c r="I503" i="4" l="1"/>
  <c r="J503" i="4" s="1"/>
  <c r="H504" i="4"/>
  <c r="I504" i="4" l="1"/>
  <c r="J504" i="4" s="1"/>
  <c r="H505" i="4"/>
  <c r="I505" i="4" l="1"/>
  <c r="J505" i="4" s="1"/>
  <c r="H506" i="4"/>
  <c r="I506" i="4" l="1"/>
  <c r="J506" i="4" s="1"/>
  <c r="H507" i="4"/>
  <c r="I507" i="4" l="1"/>
  <c r="J507" i="4" s="1"/>
  <c r="H508" i="4"/>
  <c r="I508" i="4" l="1"/>
  <c r="J508" i="4" s="1"/>
  <c r="H509" i="4"/>
  <c r="I509" i="4" l="1"/>
  <c r="J509" i="4" s="1"/>
  <c r="H510" i="4"/>
  <c r="I510" i="4" l="1"/>
  <c r="J510" i="4" s="1"/>
  <c r="H511" i="4"/>
  <c r="I511" i="4" l="1"/>
  <c r="J511" i="4" s="1"/>
  <c r="H512" i="4"/>
  <c r="I512" i="4" l="1"/>
  <c r="J512" i="4" s="1"/>
  <c r="H513" i="4"/>
  <c r="I513" i="4" l="1"/>
  <c r="J513" i="4" s="1"/>
  <c r="H514" i="4"/>
  <c r="I514" i="4" l="1"/>
  <c r="J514" i="4" s="1"/>
  <c r="H515" i="4"/>
  <c r="I515" i="4" l="1"/>
  <c r="J515" i="4" s="1"/>
  <c r="H516" i="4"/>
  <c r="I516" i="4" l="1"/>
  <c r="J516" i="4" s="1"/>
  <c r="H517" i="4"/>
  <c r="I517" i="4" l="1"/>
  <c r="J517" i="4" s="1"/>
  <c r="H518" i="4"/>
  <c r="I518" i="4" l="1"/>
  <c r="J518" i="4" s="1"/>
  <c r="H519" i="4"/>
  <c r="I519" i="4" l="1"/>
  <c r="J519" i="4" s="1"/>
  <c r="H520" i="4"/>
  <c r="I520" i="4" l="1"/>
  <c r="J520" i="4" s="1"/>
  <c r="H521" i="4"/>
  <c r="I521" i="4" l="1"/>
  <c r="J521" i="4" s="1"/>
  <c r="H522" i="4"/>
  <c r="I522" i="4" l="1"/>
  <c r="J522" i="4" s="1"/>
  <c r="H523" i="4"/>
  <c r="I523" i="4" l="1"/>
  <c r="J523" i="4" s="1"/>
  <c r="H524" i="4"/>
  <c r="I524" i="4" l="1"/>
  <c r="J524" i="4" s="1"/>
  <c r="H525" i="4"/>
  <c r="I525" i="4" l="1"/>
  <c r="J525" i="4" s="1"/>
  <c r="H526" i="4"/>
  <c r="I526" i="4" l="1"/>
  <c r="J526" i="4" s="1"/>
  <c r="H527" i="4"/>
  <c r="I527" i="4" l="1"/>
  <c r="J527" i="4" s="1"/>
  <c r="H528" i="4"/>
  <c r="I528" i="4" l="1"/>
  <c r="J528" i="4" s="1"/>
  <c r="H529" i="4"/>
  <c r="I529" i="4" l="1"/>
  <c r="J529" i="4" s="1"/>
  <c r="H530" i="4"/>
  <c r="I530" i="4" l="1"/>
  <c r="J530" i="4" s="1"/>
  <c r="H531" i="4"/>
  <c r="I531" i="4" l="1"/>
  <c r="J531" i="4" s="1"/>
  <c r="H532" i="4"/>
  <c r="I532" i="4" l="1"/>
  <c r="J532" i="4" s="1"/>
  <c r="H533" i="4"/>
  <c r="I533" i="4" l="1"/>
  <c r="J533" i="4" s="1"/>
  <c r="H534" i="4"/>
  <c r="I534" i="4" l="1"/>
  <c r="J534" i="4" s="1"/>
  <c r="H535" i="4"/>
  <c r="I535" i="4" l="1"/>
  <c r="J535" i="4" s="1"/>
  <c r="H536" i="4"/>
  <c r="I536" i="4" l="1"/>
  <c r="J536" i="4" s="1"/>
  <c r="H537" i="4"/>
  <c r="I537" i="4" l="1"/>
  <c r="J537" i="4" s="1"/>
  <c r="H538" i="4"/>
  <c r="I538" i="4" l="1"/>
  <c r="J538" i="4" s="1"/>
  <c r="H539" i="4"/>
  <c r="I539" i="4" l="1"/>
  <c r="J539" i="4" s="1"/>
  <c r="H540" i="4"/>
  <c r="I540" i="4" l="1"/>
  <c r="J540" i="4" s="1"/>
  <c r="H541" i="4"/>
  <c r="I541" i="4" l="1"/>
  <c r="J541" i="4" s="1"/>
  <c r="H542" i="4"/>
  <c r="I542" i="4" l="1"/>
  <c r="J542" i="4" s="1"/>
  <c r="H543" i="4"/>
  <c r="I543" i="4" l="1"/>
  <c r="J543" i="4" s="1"/>
  <c r="H544" i="4"/>
  <c r="I544" i="4" l="1"/>
  <c r="J544" i="4" s="1"/>
  <c r="H545" i="4"/>
  <c r="I545" i="4" l="1"/>
  <c r="J545" i="4" s="1"/>
  <c r="H546" i="4"/>
  <c r="I546" i="4" l="1"/>
  <c r="J546" i="4" s="1"/>
  <c r="H547" i="4"/>
  <c r="I547" i="4" l="1"/>
  <c r="J547" i="4" s="1"/>
  <c r="H548" i="4"/>
  <c r="I548" i="4" l="1"/>
  <c r="J548" i="4" s="1"/>
  <c r="H549" i="4"/>
  <c r="I549" i="4" l="1"/>
  <c r="J549" i="4" s="1"/>
  <c r="H550" i="4"/>
  <c r="I550" i="4" l="1"/>
  <c r="J550" i="4" s="1"/>
  <c r="H551" i="4"/>
  <c r="I551" i="4" l="1"/>
  <c r="J551" i="4" s="1"/>
  <c r="H552" i="4"/>
  <c r="I552" i="4" l="1"/>
  <c r="J552" i="4" s="1"/>
  <c r="H553" i="4"/>
  <c r="I553" i="4" l="1"/>
  <c r="J553" i="4" s="1"/>
  <c r="H554" i="4"/>
  <c r="I554" i="4" l="1"/>
  <c r="J554" i="4" s="1"/>
  <c r="H555" i="4"/>
  <c r="I555" i="4" l="1"/>
  <c r="J555" i="4" s="1"/>
  <c r="H556" i="4"/>
  <c r="I556" i="4" l="1"/>
  <c r="J556" i="4" s="1"/>
  <c r="H557" i="4"/>
  <c r="I557" i="4" l="1"/>
  <c r="J557" i="4" s="1"/>
  <c r="H558" i="4"/>
  <c r="I558" i="4" l="1"/>
  <c r="J558" i="4" s="1"/>
  <c r="H559" i="4"/>
  <c r="I559" i="4" l="1"/>
  <c r="J559" i="4" s="1"/>
  <c r="H560" i="4"/>
  <c r="I560" i="4" l="1"/>
  <c r="J560" i="4" s="1"/>
  <c r="H561" i="4"/>
  <c r="I561" i="4" l="1"/>
  <c r="J561" i="4" s="1"/>
  <c r="H562" i="4"/>
  <c r="I562" i="4" l="1"/>
  <c r="J562" i="4" s="1"/>
  <c r="H563" i="4"/>
  <c r="I563" i="4" l="1"/>
  <c r="J563" i="4" s="1"/>
  <c r="H564" i="4"/>
  <c r="I564" i="4" l="1"/>
  <c r="J564" i="4" s="1"/>
  <c r="H565" i="4"/>
  <c r="I565" i="4" l="1"/>
  <c r="J565" i="4" s="1"/>
  <c r="H566" i="4"/>
  <c r="I566" i="4" l="1"/>
  <c r="J566" i="4" s="1"/>
  <c r="H567" i="4"/>
  <c r="I567" i="4" l="1"/>
  <c r="J567" i="4" s="1"/>
  <c r="H568" i="4" s="1"/>
  <c r="I568" i="4" l="1"/>
  <c r="J568" i="4" s="1"/>
  <c r="H569" i="4"/>
  <c r="I569" i="4" l="1"/>
  <c r="J569" i="4" s="1"/>
  <c r="H570" i="4"/>
  <c r="I570" i="4" l="1"/>
  <c r="J570" i="4" s="1"/>
  <c r="H571" i="4"/>
  <c r="I571" i="4" l="1"/>
  <c r="J571" i="4" s="1"/>
  <c r="H572" i="4"/>
  <c r="I572" i="4" l="1"/>
  <c r="J572" i="4" s="1"/>
  <c r="H573" i="4"/>
  <c r="I573" i="4" l="1"/>
  <c r="J573" i="4" s="1"/>
  <c r="H574" i="4"/>
  <c r="I574" i="4" l="1"/>
  <c r="J574" i="4" s="1"/>
  <c r="H575" i="4"/>
  <c r="I575" i="4" l="1"/>
  <c r="J575" i="4" s="1"/>
  <c r="H576" i="4"/>
  <c r="I576" i="4" l="1"/>
  <c r="J576" i="4" s="1"/>
  <c r="H577" i="4"/>
  <c r="I577" i="4" l="1"/>
  <c r="J577" i="4" s="1"/>
  <c r="H578" i="4"/>
  <c r="I578" i="4" l="1"/>
  <c r="J578" i="4" s="1"/>
  <c r="H579" i="4"/>
  <c r="I579" i="4" l="1"/>
  <c r="J579" i="4" s="1"/>
  <c r="H580" i="4"/>
  <c r="I580" i="4" l="1"/>
  <c r="J580" i="4" s="1"/>
  <c r="H581" i="4"/>
  <c r="I581" i="4" l="1"/>
  <c r="J581" i="4" s="1"/>
  <c r="H582" i="4"/>
  <c r="I582" i="4" l="1"/>
  <c r="J582" i="4" s="1"/>
  <c r="H583" i="4"/>
  <c r="I583" i="4" l="1"/>
  <c r="J583" i="4" s="1"/>
  <c r="H584" i="4"/>
  <c r="I584" i="4" l="1"/>
  <c r="J584" i="4" s="1"/>
  <c r="H585" i="4"/>
  <c r="I585" i="4" l="1"/>
  <c r="J585" i="4" s="1"/>
  <c r="H586" i="4"/>
  <c r="I586" i="4" l="1"/>
  <c r="J586" i="4" s="1"/>
  <c r="H587" i="4"/>
  <c r="I587" i="4" l="1"/>
  <c r="J587" i="4" s="1"/>
  <c r="H588" i="4"/>
  <c r="I588" i="4" l="1"/>
  <c r="J588" i="4" s="1"/>
  <c r="H589" i="4"/>
  <c r="I589" i="4" l="1"/>
  <c r="J589" i="4" s="1"/>
  <c r="H590" i="4"/>
  <c r="I590" i="4" l="1"/>
  <c r="J590" i="4" s="1"/>
  <c r="H591" i="4"/>
  <c r="I591" i="4" l="1"/>
  <c r="J591" i="4" s="1"/>
  <c r="H592" i="4"/>
  <c r="I592" i="4" l="1"/>
  <c r="J592" i="4" s="1"/>
  <c r="H593" i="4"/>
  <c r="I593" i="4" l="1"/>
  <c r="J593" i="4" s="1"/>
  <c r="H594" i="4"/>
  <c r="I594" i="4" l="1"/>
  <c r="J594" i="4" s="1"/>
  <c r="H595" i="4"/>
  <c r="I595" i="4" l="1"/>
  <c r="J595" i="4" s="1"/>
  <c r="H596" i="4"/>
  <c r="I596" i="4" l="1"/>
  <c r="J596" i="4" s="1"/>
  <c r="H597" i="4"/>
  <c r="I597" i="4" l="1"/>
  <c r="J597" i="4" s="1"/>
  <c r="H598" i="4"/>
  <c r="I598" i="4" l="1"/>
  <c r="J598" i="4" s="1"/>
  <c r="H599" i="4"/>
  <c r="I599" i="4" l="1"/>
  <c r="J599" i="4" s="1"/>
  <c r="H600" i="4"/>
  <c r="I600" i="4" l="1"/>
  <c r="J600" i="4" s="1"/>
  <c r="H601" i="4"/>
  <c r="I601" i="4" l="1"/>
  <c r="J601" i="4" s="1"/>
  <c r="H602" i="4"/>
  <c r="I602" i="4" l="1"/>
  <c r="J602" i="4" s="1"/>
  <c r="H603" i="4"/>
  <c r="I603" i="4" l="1"/>
  <c r="J603" i="4" s="1"/>
  <c r="H604" i="4"/>
  <c r="I604" i="4" l="1"/>
  <c r="J604" i="4" s="1"/>
  <c r="H605" i="4"/>
  <c r="I605" i="4" l="1"/>
  <c r="J605" i="4" s="1"/>
  <c r="H606" i="4"/>
  <c r="I606" i="4" l="1"/>
  <c r="J606" i="4" s="1"/>
  <c r="H607" i="4"/>
  <c r="I607" i="4" l="1"/>
  <c r="J607" i="4" s="1"/>
  <c r="H608" i="4"/>
  <c r="I608" i="4" l="1"/>
  <c r="J608" i="4" s="1"/>
  <c r="H609" i="4"/>
  <c r="I609" i="4" l="1"/>
  <c r="J609" i="4" s="1"/>
  <c r="H610" i="4"/>
  <c r="I610" i="4" l="1"/>
  <c r="J610" i="4" s="1"/>
  <c r="H611" i="4"/>
  <c r="I611" i="4" l="1"/>
  <c r="J611" i="4" s="1"/>
  <c r="H612" i="4"/>
  <c r="I612" i="4" l="1"/>
  <c r="J612" i="4" s="1"/>
  <c r="H613" i="4"/>
  <c r="I613" i="4" l="1"/>
  <c r="J613" i="4" s="1"/>
  <c r="H614" i="4"/>
  <c r="I614" i="4" l="1"/>
  <c r="J614" i="4" s="1"/>
  <c r="H615" i="4"/>
  <c r="I615" i="4" l="1"/>
  <c r="J615" i="4" s="1"/>
  <c r="H616" i="4"/>
  <c r="I616" i="4" l="1"/>
  <c r="J616" i="4" s="1"/>
  <c r="H617" i="4"/>
  <c r="I617" i="4" l="1"/>
  <c r="J617" i="4" s="1"/>
  <c r="H618" i="4"/>
  <c r="I618" i="4" l="1"/>
  <c r="J618" i="4" s="1"/>
  <c r="H619" i="4"/>
  <c r="I619" i="4" l="1"/>
  <c r="J619" i="4" s="1"/>
  <c r="H620" i="4"/>
  <c r="I620" i="4" l="1"/>
  <c r="J620" i="4" s="1"/>
  <c r="H621" i="4"/>
  <c r="I621" i="4" l="1"/>
  <c r="J621" i="4" s="1"/>
  <c r="H622" i="4"/>
  <c r="I622" i="4" l="1"/>
  <c r="J622" i="4" s="1"/>
  <c r="H623" i="4"/>
  <c r="I623" i="4" l="1"/>
  <c r="J623" i="4" s="1"/>
  <c r="H624" i="4" s="1"/>
  <c r="I624" i="4" l="1"/>
  <c r="J624" i="4" s="1"/>
  <c r="H625" i="4"/>
  <c r="I625" i="4" l="1"/>
  <c r="J625" i="4" s="1"/>
  <c r="H626" i="4"/>
  <c r="I626" i="4" l="1"/>
  <c r="J626" i="4" s="1"/>
  <c r="H627" i="4" s="1"/>
  <c r="I627" i="4" l="1"/>
  <c r="J627" i="4" s="1"/>
  <c r="H628" i="4"/>
  <c r="I628" i="4" l="1"/>
  <c r="J628" i="4" s="1"/>
  <c r="H629" i="4"/>
  <c r="I629" i="4" l="1"/>
  <c r="J629" i="4" s="1"/>
  <c r="H630" i="4" s="1"/>
  <c r="I630" i="4" l="1"/>
  <c r="J630" i="4" s="1"/>
  <c r="H631" i="4"/>
  <c r="I631" i="4" l="1"/>
  <c r="J631" i="4" s="1"/>
  <c r="H632" i="4"/>
  <c r="I632" i="4" l="1"/>
  <c r="J632" i="4" s="1"/>
  <c r="H633" i="4" s="1"/>
  <c r="I633" i="4" l="1"/>
  <c r="J633" i="4" s="1"/>
  <c r="H634" i="4"/>
  <c r="I634" i="4" l="1"/>
  <c r="J634" i="4" s="1"/>
  <c r="H635" i="4"/>
  <c r="I635" i="4" l="1"/>
  <c r="J635" i="4" s="1"/>
  <c r="H636" i="4"/>
  <c r="I636" i="4" l="1"/>
  <c r="J636" i="4" s="1"/>
  <c r="H637" i="4"/>
  <c r="I637" i="4" l="1"/>
  <c r="J637" i="4" s="1"/>
  <c r="H638" i="4"/>
  <c r="I638" i="4" l="1"/>
  <c r="J638" i="4" s="1"/>
  <c r="H639" i="4"/>
  <c r="I639" i="4" l="1"/>
  <c r="J639" i="4" s="1"/>
  <c r="H640" i="4" s="1"/>
  <c r="I640" i="4" l="1"/>
  <c r="J640" i="4" s="1"/>
  <c r="H641" i="4"/>
  <c r="I641" i="4" l="1"/>
  <c r="J641" i="4" s="1"/>
  <c r="H642" i="4"/>
  <c r="I642" i="4" l="1"/>
  <c r="J642" i="4" s="1"/>
  <c r="H643" i="4"/>
  <c r="I643" i="4" l="1"/>
  <c r="J643" i="4" s="1"/>
  <c r="H644" i="4"/>
  <c r="I644" i="4" l="1"/>
  <c r="J644" i="4" s="1"/>
  <c r="H645" i="4"/>
  <c r="I645" i="4" l="1"/>
  <c r="J645" i="4" s="1"/>
  <c r="H646" i="4"/>
  <c r="I646" i="4" l="1"/>
  <c r="J646" i="4" s="1"/>
  <c r="H647" i="4"/>
  <c r="I647" i="4" l="1"/>
  <c r="J647" i="4" s="1"/>
  <c r="H648" i="4"/>
  <c r="I648" i="4" l="1"/>
  <c r="J648" i="4" s="1"/>
  <c r="H649" i="4"/>
  <c r="I649" i="4" l="1"/>
  <c r="J649" i="4" s="1"/>
  <c r="H650" i="4"/>
  <c r="I650" i="4" l="1"/>
  <c r="J650" i="4" s="1"/>
  <c r="H651" i="4"/>
  <c r="I651" i="4" l="1"/>
  <c r="J651" i="4" s="1"/>
  <c r="H652" i="4"/>
  <c r="I652" i="4" l="1"/>
  <c r="J652" i="4" s="1"/>
  <c r="H653" i="4"/>
  <c r="I653" i="4" l="1"/>
  <c r="J653" i="4" s="1"/>
  <c r="H654" i="4"/>
  <c r="I654" i="4" l="1"/>
  <c r="J654" i="4" s="1"/>
  <c r="H655" i="4" s="1"/>
  <c r="I655" i="4" l="1"/>
  <c r="J655" i="4" s="1"/>
  <c r="H656" i="4"/>
  <c r="I656" i="4" l="1"/>
  <c r="J656" i="4" s="1"/>
  <c r="H657" i="4"/>
  <c r="I657" i="4" l="1"/>
  <c r="J657" i="4" s="1"/>
  <c r="H658" i="4"/>
  <c r="I658" i="4" l="1"/>
  <c r="J658" i="4" s="1"/>
  <c r="H659" i="4"/>
  <c r="I659" i="4" l="1"/>
  <c r="J659" i="4" s="1"/>
  <c r="H660" i="4"/>
  <c r="I660" i="4" l="1"/>
  <c r="J660" i="4" s="1"/>
  <c r="H661" i="4"/>
  <c r="I661" i="4" l="1"/>
  <c r="J661" i="4" s="1"/>
  <c r="H662" i="4"/>
  <c r="I662" i="4" l="1"/>
  <c r="J662" i="4" s="1"/>
  <c r="H663" i="4"/>
  <c r="I663" i="4" l="1"/>
  <c r="J663" i="4" s="1"/>
  <c r="H664" i="4"/>
  <c r="I664" i="4" l="1"/>
  <c r="J664" i="4" s="1"/>
  <c r="H665" i="4"/>
  <c r="I665" i="4" l="1"/>
  <c r="J665" i="4" s="1"/>
  <c r="H666" i="4"/>
  <c r="I666" i="4" l="1"/>
  <c r="J666" i="4" s="1"/>
  <c r="H667" i="4"/>
  <c r="I667" i="4" l="1"/>
  <c r="J667" i="4" s="1"/>
  <c r="H668" i="4"/>
  <c r="I668" i="4" l="1"/>
  <c r="J668" i="4" s="1"/>
  <c r="H669" i="4"/>
  <c r="I669" i="4" l="1"/>
  <c r="J669" i="4" s="1"/>
  <c r="H670" i="4"/>
  <c r="I670" i="4" l="1"/>
  <c r="J670" i="4" s="1"/>
  <c r="H671" i="4"/>
  <c r="I671" i="4" l="1"/>
  <c r="J671" i="4" s="1"/>
  <c r="H672" i="4"/>
  <c r="I672" i="4" l="1"/>
  <c r="J672" i="4" s="1"/>
  <c r="H673" i="4"/>
  <c r="I673" i="4" l="1"/>
  <c r="J673" i="4" s="1"/>
  <c r="H674" i="4"/>
  <c r="I674" i="4" l="1"/>
  <c r="J674" i="4" s="1"/>
  <c r="H675" i="4"/>
  <c r="I675" i="4" l="1"/>
  <c r="J675" i="4" s="1"/>
  <c r="H676" i="4"/>
  <c r="I676" i="4" l="1"/>
  <c r="J676" i="4" s="1"/>
  <c r="H677" i="4"/>
  <c r="I677" i="4" l="1"/>
  <c r="J677" i="4" s="1"/>
  <c r="H678" i="4"/>
  <c r="I678" i="4" l="1"/>
  <c r="J678" i="4" s="1"/>
  <c r="H679" i="4"/>
  <c r="I679" i="4" l="1"/>
  <c r="J679" i="4" s="1"/>
  <c r="H680" i="4"/>
  <c r="I680" i="4" l="1"/>
  <c r="J680" i="4" s="1"/>
  <c r="H681" i="4"/>
  <c r="I681" i="4" l="1"/>
  <c r="J681" i="4" s="1"/>
  <c r="H682" i="4"/>
  <c r="I682" i="4" l="1"/>
  <c r="J682" i="4" s="1"/>
  <c r="H683" i="4"/>
  <c r="I683" i="4" l="1"/>
  <c r="J683" i="4" s="1"/>
  <c r="H684" i="4"/>
  <c r="I684" i="4" l="1"/>
  <c r="J684" i="4" s="1"/>
  <c r="H685" i="4"/>
  <c r="I685" i="4" l="1"/>
  <c r="J685" i="4" s="1"/>
  <c r="H686" i="4"/>
  <c r="I686" i="4" l="1"/>
  <c r="J686" i="4" s="1"/>
  <c r="H687" i="4"/>
  <c r="I687" i="4" l="1"/>
  <c r="J687" i="4" s="1"/>
  <c r="H688" i="4"/>
  <c r="I688" i="4" l="1"/>
  <c r="J688" i="4" s="1"/>
  <c r="H689" i="4"/>
  <c r="I689" i="4" l="1"/>
  <c r="J689" i="4" s="1"/>
  <c r="H690" i="4"/>
  <c r="I690" i="4" l="1"/>
  <c r="J690" i="4" s="1"/>
  <c r="H691" i="4"/>
  <c r="I691" i="4" l="1"/>
  <c r="J691" i="4" s="1"/>
  <c r="H692" i="4"/>
  <c r="I692" i="4" l="1"/>
  <c r="J692" i="4" s="1"/>
  <c r="H693" i="4"/>
  <c r="I693" i="4" l="1"/>
  <c r="J693" i="4" s="1"/>
  <c r="H694" i="4"/>
  <c r="I694" i="4" l="1"/>
  <c r="J694" i="4" s="1"/>
  <c r="H695" i="4"/>
  <c r="I695" i="4" l="1"/>
  <c r="J695" i="4" s="1"/>
  <c r="H696" i="4"/>
  <c r="I696" i="4" l="1"/>
  <c r="J696" i="4" s="1"/>
  <c r="H697" i="4"/>
  <c r="I697" i="4" l="1"/>
  <c r="J697" i="4" s="1"/>
  <c r="H698" i="4"/>
  <c r="I698" i="4" l="1"/>
  <c r="J698" i="4" s="1"/>
  <c r="H699" i="4"/>
  <c r="I699" i="4" l="1"/>
  <c r="J699" i="4" s="1"/>
  <c r="H700" i="4"/>
  <c r="I700" i="4" l="1"/>
  <c r="J700" i="4" s="1"/>
  <c r="H701" i="4"/>
  <c r="I701" i="4" l="1"/>
  <c r="J701" i="4" s="1"/>
  <c r="H702" i="4"/>
  <c r="I702" i="4" l="1"/>
  <c r="J702" i="4" s="1"/>
  <c r="H703" i="4" s="1"/>
  <c r="I703" i="4" l="1"/>
  <c r="J703" i="4" s="1"/>
  <c r="H704" i="4"/>
  <c r="I704" i="4" l="1"/>
  <c r="J704" i="4" s="1"/>
  <c r="H705" i="4"/>
  <c r="I705" i="4" l="1"/>
  <c r="J705" i="4" s="1"/>
  <c r="H706" i="4"/>
  <c r="I706" i="4" l="1"/>
  <c r="J706" i="4" s="1"/>
  <c r="H707" i="4"/>
  <c r="I707" i="4" l="1"/>
  <c r="J707" i="4" s="1"/>
  <c r="H708" i="4"/>
  <c r="I708" i="4" l="1"/>
  <c r="J708" i="4" s="1"/>
  <c r="H709" i="4"/>
  <c r="I709" i="4" l="1"/>
  <c r="J709" i="4" s="1"/>
  <c r="H710" i="4"/>
  <c r="I710" i="4" l="1"/>
  <c r="J710" i="4" s="1"/>
  <c r="H711" i="4"/>
  <c r="I711" i="4" l="1"/>
  <c r="J711" i="4" s="1"/>
  <c r="H712" i="4"/>
  <c r="I712" i="4" l="1"/>
  <c r="J712" i="4" s="1"/>
  <c r="H713" i="4"/>
  <c r="I713" i="4" l="1"/>
  <c r="J713" i="4" s="1"/>
  <c r="H714" i="4"/>
  <c r="I714" i="4" l="1"/>
  <c r="J714" i="4" s="1"/>
  <c r="H715" i="4"/>
  <c r="I715" i="4" l="1"/>
  <c r="J715" i="4" s="1"/>
  <c r="H716" i="4"/>
  <c r="I716" i="4" l="1"/>
  <c r="J716" i="4" s="1"/>
  <c r="H717" i="4"/>
  <c r="I717" i="4" l="1"/>
  <c r="J717" i="4" s="1"/>
  <c r="H718" i="4"/>
  <c r="I718" i="4" l="1"/>
  <c r="J718" i="4" s="1"/>
  <c r="H719" i="4"/>
  <c r="I719" i="4" l="1"/>
  <c r="J719" i="4" s="1"/>
  <c r="H720" i="4"/>
  <c r="I720" i="4" l="1"/>
  <c r="J720" i="4" s="1"/>
  <c r="H721" i="4"/>
  <c r="I721" i="4" l="1"/>
  <c r="J721" i="4" s="1"/>
  <c r="H722" i="4"/>
  <c r="I722" i="4" l="1"/>
  <c r="J722" i="4" s="1"/>
  <c r="H723" i="4"/>
  <c r="I723" i="4" l="1"/>
  <c r="J723" i="4" s="1"/>
  <c r="H724" i="4"/>
  <c r="I724" i="4" l="1"/>
  <c r="J724" i="4" s="1"/>
  <c r="H725" i="4"/>
  <c r="I725" i="4" l="1"/>
  <c r="J725" i="4" s="1"/>
  <c r="H726" i="4"/>
  <c r="I726" i="4" l="1"/>
  <c r="J726" i="4" s="1"/>
  <c r="H727" i="4"/>
  <c r="I727" i="4" l="1"/>
  <c r="J727" i="4" s="1"/>
  <c r="H728" i="4"/>
  <c r="I728" i="4" l="1"/>
  <c r="J728" i="4" s="1"/>
  <c r="H729" i="4"/>
  <c r="I729" i="4" l="1"/>
  <c r="J729" i="4" s="1"/>
  <c r="H730" i="4"/>
  <c r="I730" i="4" l="1"/>
  <c r="J730" i="4" s="1"/>
  <c r="H731" i="4"/>
  <c r="I731" i="4" l="1"/>
  <c r="J731" i="4" s="1"/>
  <c r="H732" i="4"/>
  <c r="I732" i="4" l="1"/>
  <c r="J732" i="4" s="1"/>
  <c r="H733" i="4"/>
  <c r="I733" i="4" l="1"/>
  <c r="J733" i="4" s="1"/>
  <c r="H734" i="4"/>
  <c r="I734" i="4" l="1"/>
  <c r="J734" i="4" s="1"/>
  <c r="H735" i="4"/>
  <c r="I735" i="4" l="1"/>
  <c r="J735" i="4" s="1"/>
  <c r="H736" i="4"/>
  <c r="I736" i="4" l="1"/>
  <c r="J736" i="4" s="1"/>
  <c r="H737" i="4"/>
  <c r="I737" i="4" l="1"/>
  <c r="J737" i="4" s="1"/>
  <c r="H738" i="4"/>
  <c r="I738" i="4" l="1"/>
  <c r="J738" i="4" s="1"/>
  <c r="H739" i="4"/>
  <c r="I739" i="4" l="1"/>
  <c r="J739" i="4" s="1"/>
  <c r="H740" i="4"/>
  <c r="I740" i="4" l="1"/>
  <c r="J740" i="4" s="1"/>
  <c r="H741" i="4"/>
  <c r="I741" i="4" l="1"/>
  <c r="J741" i="4" s="1"/>
  <c r="H742" i="4"/>
  <c r="I742" i="4" l="1"/>
  <c r="J742" i="4" s="1"/>
  <c r="H743" i="4"/>
  <c r="I743" i="4" l="1"/>
  <c r="J743" i="4" s="1"/>
  <c r="H744" i="4"/>
  <c r="I744" i="4" l="1"/>
  <c r="J744" i="4" s="1"/>
  <c r="H745" i="4"/>
  <c r="I745" i="4" l="1"/>
  <c r="J745" i="4" s="1"/>
  <c r="H746" i="4"/>
  <c r="I746" i="4" l="1"/>
  <c r="J746" i="4" s="1"/>
  <c r="H747" i="4"/>
  <c r="I747" i="4" l="1"/>
  <c r="J747" i="4" s="1"/>
  <c r="H748" i="4"/>
  <c r="I748" i="4" l="1"/>
  <c r="J748" i="4" s="1"/>
  <c r="H749" i="4"/>
  <c r="I749" i="4" l="1"/>
  <c r="J749" i="4" s="1"/>
  <c r="H750" i="4"/>
  <c r="I750" i="4" l="1"/>
  <c r="J750" i="4" s="1"/>
  <c r="H751" i="4"/>
  <c r="I751" i="4" l="1"/>
  <c r="J751" i="4" s="1"/>
  <c r="H752" i="4"/>
  <c r="I752" i="4" l="1"/>
  <c r="J752" i="4" s="1"/>
  <c r="H753" i="4"/>
  <c r="I753" i="4" l="1"/>
  <c r="J753" i="4" s="1"/>
  <c r="H754" i="4"/>
  <c r="I754" i="4" l="1"/>
  <c r="J754" i="4" s="1"/>
  <c r="H755" i="4"/>
  <c r="I755" i="4" l="1"/>
  <c r="J755" i="4" s="1"/>
  <c r="H756" i="4"/>
  <c r="I756" i="4" l="1"/>
  <c r="J756" i="4" s="1"/>
  <c r="H757" i="4"/>
  <c r="I757" i="4" l="1"/>
  <c r="J757" i="4" s="1"/>
  <c r="H758" i="4"/>
  <c r="I758" i="4" l="1"/>
  <c r="J758" i="4" s="1"/>
  <c r="H759" i="4"/>
  <c r="I759" i="4" l="1"/>
  <c r="J759" i="4" s="1"/>
  <c r="H760" i="4"/>
  <c r="I760" i="4" l="1"/>
  <c r="J760" i="4" s="1"/>
  <c r="H761" i="4"/>
  <c r="I761" i="4" l="1"/>
  <c r="J761" i="4" s="1"/>
  <c r="H762" i="4"/>
  <c r="I762" i="4" l="1"/>
  <c r="J762" i="4" s="1"/>
  <c r="H763" i="4"/>
  <c r="I763" i="4" l="1"/>
  <c r="J763" i="4" s="1"/>
  <c r="H764" i="4"/>
  <c r="I764" i="4" l="1"/>
  <c r="J764" i="4" s="1"/>
  <c r="H765" i="4"/>
  <c r="I765" i="4" l="1"/>
  <c r="J765" i="4" s="1"/>
  <c r="H766" i="4"/>
  <c r="I766" i="4" l="1"/>
  <c r="J766" i="4" s="1"/>
  <c r="H767" i="4"/>
  <c r="I767" i="4" l="1"/>
  <c r="J767" i="4" s="1"/>
  <c r="H768" i="4"/>
  <c r="I768" i="4" l="1"/>
  <c r="J768" i="4" s="1"/>
  <c r="H769" i="4"/>
  <c r="I769" i="4" l="1"/>
  <c r="J769" i="4" s="1"/>
  <c r="H770" i="4"/>
  <c r="I770" i="4" l="1"/>
  <c r="J770" i="4" s="1"/>
  <c r="H771" i="4"/>
  <c r="I771" i="4" l="1"/>
  <c r="J771" i="4" s="1"/>
  <c r="H772" i="4"/>
  <c r="I772" i="4" l="1"/>
  <c r="J772" i="4" s="1"/>
  <c r="H773" i="4"/>
  <c r="I773" i="4" l="1"/>
  <c r="J773" i="4" s="1"/>
  <c r="H774" i="4"/>
  <c r="I774" i="4" l="1"/>
  <c r="J774" i="4" s="1"/>
  <c r="H775" i="4"/>
  <c r="I775" i="4" l="1"/>
  <c r="J775" i="4" s="1"/>
  <c r="H776" i="4"/>
  <c r="I776" i="4" l="1"/>
  <c r="J776" i="4" s="1"/>
  <c r="H777" i="4"/>
  <c r="I777" i="4" l="1"/>
  <c r="J777" i="4" s="1"/>
  <c r="H778" i="4"/>
  <c r="I778" i="4" l="1"/>
  <c r="J778" i="4" s="1"/>
  <c r="H779" i="4"/>
  <c r="I779" i="4" l="1"/>
  <c r="J779" i="4" s="1"/>
  <c r="H780" i="4"/>
  <c r="I780" i="4" l="1"/>
  <c r="J780" i="4" s="1"/>
  <c r="H781" i="4"/>
  <c r="I781" i="4" l="1"/>
  <c r="J781" i="4" s="1"/>
  <c r="H782" i="4"/>
  <c r="I782" i="4" l="1"/>
  <c r="J782" i="4" s="1"/>
  <c r="H783" i="4"/>
  <c r="I783" i="4" l="1"/>
  <c r="J783" i="4" s="1"/>
  <c r="H784" i="4"/>
  <c r="I784" i="4" l="1"/>
  <c r="J784" i="4" s="1"/>
  <c r="H785" i="4"/>
  <c r="I785" i="4" l="1"/>
  <c r="J785" i="4" s="1"/>
  <c r="H786" i="4"/>
  <c r="I786" i="4" l="1"/>
  <c r="J786" i="4" s="1"/>
  <c r="H787" i="4"/>
  <c r="I787" i="4" l="1"/>
  <c r="J787" i="4" s="1"/>
  <c r="H788" i="4"/>
  <c r="I788" i="4" l="1"/>
  <c r="J788" i="4" s="1"/>
  <c r="H789" i="4"/>
  <c r="I789" i="4" l="1"/>
  <c r="J789" i="4" s="1"/>
  <c r="H790" i="4"/>
  <c r="I790" i="4" l="1"/>
  <c r="J790" i="4" s="1"/>
  <c r="H791" i="4"/>
  <c r="I791" i="4" l="1"/>
  <c r="J791" i="4" s="1"/>
  <c r="H792" i="4"/>
  <c r="I792" i="4" l="1"/>
  <c r="J792" i="4" s="1"/>
  <c r="H793" i="4"/>
  <c r="I793" i="4" l="1"/>
  <c r="J793" i="4" s="1"/>
  <c r="H794" i="4"/>
  <c r="I794" i="4" l="1"/>
  <c r="J794" i="4" s="1"/>
  <c r="H795" i="4"/>
  <c r="I795" i="4" l="1"/>
  <c r="J795" i="4" s="1"/>
  <c r="H796" i="4"/>
  <c r="I796" i="4" l="1"/>
  <c r="J796" i="4" s="1"/>
  <c r="H797" i="4"/>
  <c r="I797" i="4" l="1"/>
  <c r="J797" i="4" s="1"/>
  <c r="H798" i="4"/>
  <c r="I798" i="4" l="1"/>
  <c r="J798" i="4" s="1"/>
  <c r="H799" i="4"/>
  <c r="I799" i="4" l="1"/>
  <c r="J799" i="4" s="1"/>
  <c r="H800" i="4"/>
  <c r="I800" i="4" l="1"/>
  <c r="J800" i="4" s="1"/>
  <c r="H801" i="4"/>
  <c r="I801" i="4" l="1"/>
  <c r="J801" i="4" s="1"/>
  <c r="H802" i="4"/>
  <c r="I802" i="4" l="1"/>
  <c r="J802" i="4" s="1"/>
  <c r="H803" i="4"/>
  <c r="I803" i="4" l="1"/>
  <c r="J803" i="4" s="1"/>
  <c r="H804" i="4"/>
  <c r="I804" i="4" l="1"/>
  <c r="J804" i="4" s="1"/>
  <c r="H805" i="4"/>
  <c r="I805" i="4" l="1"/>
  <c r="J805" i="4" s="1"/>
  <c r="H806" i="4"/>
  <c r="I806" i="4" l="1"/>
  <c r="J806" i="4" s="1"/>
  <c r="H807" i="4"/>
  <c r="I807" i="4" l="1"/>
  <c r="J807" i="4" s="1"/>
  <c r="H808" i="4"/>
  <c r="I808" i="4" l="1"/>
  <c r="J808" i="4" s="1"/>
  <c r="H809" i="4"/>
  <c r="I809" i="4" l="1"/>
  <c r="J809" i="4" s="1"/>
  <c r="H810" i="4"/>
  <c r="I810" i="4" l="1"/>
  <c r="J810" i="4" s="1"/>
  <c r="H811" i="4"/>
  <c r="I811" i="4" l="1"/>
  <c r="J811" i="4" s="1"/>
  <c r="H812" i="4"/>
  <c r="I812" i="4" l="1"/>
  <c r="J812" i="4" s="1"/>
  <c r="H813" i="4"/>
  <c r="I813" i="4" l="1"/>
  <c r="J813" i="4" s="1"/>
  <c r="H814" i="4"/>
  <c r="I814" i="4" l="1"/>
  <c r="J814" i="4" s="1"/>
  <c r="H815" i="4"/>
  <c r="I815" i="4" l="1"/>
  <c r="J815" i="4" s="1"/>
  <c r="H816" i="4" s="1"/>
  <c r="I816" i="4" l="1"/>
  <c r="J816" i="4" s="1"/>
  <c r="H817" i="4"/>
  <c r="I817" i="4" l="1"/>
  <c r="J817" i="4" s="1"/>
  <c r="H818" i="4"/>
  <c r="I818" i="4" l="1"/>
  <c r="J818" i="4" s="1"/>
  <c r="H819" i="4"/>
  <c r="I819" i="4" l="1"/>
  <c r="J819" i="4" s="1"/>
  <c r="H820" i="4"/>
  <c r="I820" i="4" l="1"/>
  <c r="J820" i="4" s="1"/>
  <c r="H821" i="4" s="1"/>
  <c r="I821" i="4" l="1"/>
  <c r="J821" i="4" s="1"/>
  <c r="H822" i="4"/>
  <c r="I822" i="4" l="1"/>
  <c r="J822" i="4" s="1"/>
  <c r="H823" i="4"/>
  <c r="I823" i="4" l="1"/>
  <c r="J823" i="4" s="1"/>
  <c r="H824" i="4"/>
  <c r="I824" i="4" l="1"/>
  <c r="J824" i="4" s="1"/>
  <c r="H825" i="4"/>
  <c r="I825" i="4" l="1"/>
  <c r="J825" i="4" s="1"/>
  <c r="H826" i="4"/>
  <c r="I826" i="4" l="1"/>
  <c r="J826" i="4" s="1"/>
  <c r="H827" i="4"/>
  <c r="I827" i="4" l="1"/>
  <c r="J827" i="4" s="1"/>
  <c r="H828" i="4"/>
  <c r="I828" i="4" l="1"/>
  <c r="J828" i="4" s="1"/>
  <c r="H829" i="4"/>
  <c r="I829" i="4" l="1"/>
  <c r="J829" i="4" s="1"/>
  <c r="H830" i="4"/>
  <c r="I830" i="4" l="1"/>
  <c r="J830" i="4" s="1"/>
  <c r="H831" i="4"/>
  <c r="I831" i="4" l="1"/>
  <c r="J831" i="4" s="1"/>
  <c r="H832" i="4"/>
  <c r="I832" i="4" l="1"/>
  <c r="J832" i="4" s="1"/>
  <c r="H833" i="4"/>
  <c r="I833" i="4" l="1"/>
  <c r="J833" i="4" s="1"/>
  <c r="H834" i="4"/>
  <c r="I834" i="4" l="1"/>
  <c r="J834" i="4" s="1"/>
  <c r="H835" i="4"/>
  <c r="I835" i="4" l="1"/>
  <c r="J835" i="4" s="1"/>
  <c r="H836" i="4"/>
  <c r="I836" i="4" l="1"/>
  <c r="J836" i="4" s="1"/>
  <c r="H837" i="4"/>
  <c r="I837" i="4" l="1"/>
  <c r="J837" i="4" s="1"/>
  <c r="H838" i="4"/>
  <c r="I838" i="4" l="1"/>
  <c r="J838" i="4" s="1"/>
  <c r="H839" i="4"/>
  <c r="I839" i="4" l="1"/>
  <c r="J839" i="4" s="1"/>
  <c r="H840" i="4"/>
  <c r="I840" i="4" l="1"/>
  <c r="J840" i="4" s="1"/>
  <c r="H841" i="4"/>
  <c r="I841" i="4" l="1"/>
  <c r="J841" i="4" s="1"/>
  <c r="H842" i="4"/>
  <c r="I842" i="4" l="1"/>
  <c r="J842" i="4" s="1"/>
  <c r="H843" i="4"/>
  <c r="I843" i="4" l="1"/>
  <c r="J843" i="4" s="1"/>
  <c r="H844" i="4"/>
  <c r="I844" i="4" l="1"/>
  <c r="J844" i="4" s="1"/>
  <c r="H845" i="4"/>
  <c r="I845" i="4" l="1"/>
  <c r="J845" i="4" s="1"/>
  <c r="H846" i="4"/>
  <c r="I846" i="4" l="1"/>
  <c r="J846" i="4" s="1"/>
  <c r="H847" i="4"/>
  <c r="I847" i="4" l="1"/>
  <c r="J847" i="4" s="1"/>
  <c r="H848" i="4"/>
  <c r="I848" i="4" l="1"/>
  <c r="J848" i="4" s="1"/>
  <c r="H849" i="4"/>
  <c r="I849" i="4" l="1"/>
  <c r="J849" i="4" s="1"/>
  <c r="H850" i="4"/>
  <c r="I850" i="4" l="1"/>
  <c r="J850" i="4" s="1"/>
  <c r="H851" i="4"/>
  <c r="I851" i="4" l="1"/>
  <c r="J851" i="4" s="1"/>
  <c r="H852" i="4"/>
  <c r="I852" i="4" l="1"/>
  <c r="J852" i="4" s="1"/>
  <c r="H853" i="4"/>
  <c r="I853" i="4" l="1"/>
  <c r="J853" i="4" s="1"/>
  <c r="H854" i="4"/>
  <c r="I854" i="4" l="1"/>
  <c r="J854" i="4" s="1"/>
  <c r="H855" i="4"/>
  <c r="I855" i="4" l="1"/>
  <c r="J855" i="4" s="1"/>
  <c r="H856" i="4"/>
  <c r="I856" i="4" l="1"/>
  <c r="J856" i="4" s="1"/>
  <c r="H857" i="4"/>
  <c r="I857" i="4" l="1"/>
  <c r="J857" i="4" s="1"/>
  <c r="H858" i="4"/>
  <c r="I858" i="4" l="1"/>
  <c r="J858" i="4" s="1"/>
  <c r="H859" i="4"/>
  <c r="I859" i="4" l="1"/>
  <c r="J859" i="4" s="1"/>
  <c r="H860" i="4" s="1"/>
  <c r="I860" i="4" l="1"/>
  <c r="J860" i="4" s="1"/>
  <c r="H861" i="4"/>
  <c r="I861" i="4" l="1"/>
  <c r="J861" i="4" s="1"/>
  <c r="H862" i="4"/>
  <c r="I862" i="4" l="1"/>
  <c r="J862" i="4" s="1"/>
  <c r="H863" i="4"/>
  <c r="I863" i="4" l="1"/>
  <c r="J863" i="4" s="1"/>
  <c r="H864" i="4"/>
  <c r="I864" i="4" l="1"/>
  <c r="J864" i="4" s="1"/>
  <c r="H865" i="4"/>
  <c r="I865" i="4" l="1"/>
  <c r="J865" i="4" s="1"/>
  <c r="H866" i="4"/>
  <c r="I866" i="4" l="1"/>
  <c r="J866" i="4" s="1"/>
  <c r="H867" i="4"/>
  <c r="I867" i="4" l="1"/>
  <c r="J867" i="4" s="1"/>
  <c r="H868" i="4"/>
  <c r="I868" i="4" l="1"/>
  <c r="J868" i="4" s="1"/>
  <c r="H869" i="4"/>
  <c r="I869" i="4" l="1"/>
  <c r="J869" i="4" s="1"/>
  <c r="H870" i="4"/>
  <c r="I870" i="4" l="1"/>
  <c r="J870" i="4" s="1"/>
  <c r="H871" i="4"/>
  <c r="I871" i="4" l="1"/>
  <c r="J871" i="4" s="1"/>
  <c r="H872" i="4"/>
  <c r="I872" i="4" l="1"/>
  <c r="J872" i="4" s="1"/>
  <c r="H873" i="4"/>
  <c r="I873" i="4" l="1"/>
  <c r="J873" i="4" s="1"/>
  <c r="H874" i="4"/>
  <c r="I874" i="4" l="1"/>
  <c r="J874" i="4" s="1"/>
  <c r="H875" i="4"/>
  <c r="I875" i="4" l="1"/>
  <c r="J875" i="4" s="1"/>
  <c r="H876" i="4"/>
  <c r="I876" i="4" l="1"/>
  <c r="J876" i="4" s="1"/>
  <c r="H877" i="4"/>
  <c r="I877" i="4" l="1"/>
  <c r="J877" i="4" s="1"/>
  <c r="H878" i="4"/>
  <c r="I878" i="4" l="1"/>
  <c r="J878" i="4" s="1"/>
  <c r="H879" i="4"/>
  <c r="I879" i="4" l="1"/>
  <c r="J879" i="4" s="1"/>
  <c r="H880" i="4"/>
  <c r="I880" i="4" l="1"/>
  <c r="J880" i="4" s="1"/>
  <c r="H881" i="4" s="1"/>
  <c r="I881" i="4" l="1"/>
  <c r="J881" i="4" s="1"/>
  <c r="H882" i="4"/>
  <c r="I882" i="4" l="1"/>
  <c r="J882" i="4" s="1"/>
  <c r="H883" i="4"/>
  <c r="I883" i="4" l="1"/>
  <c r="J883" i="4" s="1"/>
  <c r="H884" i="4"/>
  <c r="I884" i="4" l="1"/>
  <c r="J884" i="4" s="1"/>
  <c r="H885" i="4"/>
  <c r="I885" i="4" l="1"/>
  <c r="J885" i="4" s="1"/>
  <c r="H886" i="4"/>
  <c r="I886" i="4" l="1"/>
  <c r="J886" i="4" s="1"/>
  <c r="H887" i="4"/>
  <c r="I887" i="4" l="1"/>
  <c r="J887" i="4" s="1"/>
  <c r="H888" i="4"/>
  <c r="I888" i="4" l="1"/>
  <c r="J888" i="4" s="1"/>
  <c r="H889" i="4"/>
  <c r="I889" i="4" l="1"/>
  <c r="J889" i="4" s="1"/>
  <c r="H890" i="4"/>
  <c r="I890" i="4" l="1"/>
  <c r="J890" i="4" s="1"/>
  <c r="H891" i="4"/>
  <c r="I891" i="4" l="1"/>
  <c r="J891" i="4" s="1"/>
  <c r="H892" i="4"/>
  <c r="I892" i="4" l="1"/>
  <c r="J892" i="4" s="1"/>
  <c r="H893" i="4"/>
  <c r="I893" i="4" l="1"/>
  <c r="J893" i="4" s="1"/>
  <c r="H894" i="4"/>
  <c r="I894" i="4" l="1"/>
  <c r="J894" i="4" s="1"/>
  <c r="H895" i="4"/>
  <c r="I895" i="4" l="1"/>
  <c r="J895" i="4" s="1"/>
  <c r="H896" i="4"/>
  <c r="I896" i="4" l="1"/>
  <c r="J896" i="4" s="1"/>
  <c r="H897" i="4"/>
  <c r="I897" i="4" l="1"/>
  <c r="J897" i="4" s="1"/>
  <c r="H898" i="4"/>
  <c r="I898" i="4" l="1"/>
  <c r="J898" i="4" s="1"/>
  <c r="H899" i="4"/>
  <c r="I899" i="4" l="1"/>
  <c r="J899" i="4" s="1"/>
  <c r="H900" i="4"/>
  <c r="I900" i="4" l="1"/>
  <c r="J900" i="4" s="1"/>
  <c r="H901" i="4"/>
  <c r="I901" i="4" l="1"/>
  <c r="J901" i="4" s="1"/>
  <c r="H902" i="4"/>
  <c r="I902" i="4" l="1"/>
  <c r="J902" i="4" s="1"/>
  <c r="H903" i="4"/>
  <c r="I903" i="4" l="1"/>
  <c r="J903" i="4" s="1"/>
  <c r="H904" i="4"/>
  <c r="I904" i="4" l="1"/>
  <c r="J904" i="4" s="1"/>
  <c r="H905" i="4"/>
  <c r="I905" i="4" l="1"/>
  <c r="J905" i="4" s="1"/>
  <c r="H906" i="4"/>
  <c r="I906" i="4" l="1"/>
  <c r="J906" i="4" s="1"/>
  <c r="H907" i="4"/>
  <c r="I907" i="4" l="1"/>
  <c r="J907" i="4" s="1"/>
  <c r="H908" i="4"/>
  <c r="I908" i="4" l="1"/>
  <c r="J908" i="4" s="1"/>
  <c r="H909" i="4"/>
  <c r="I909" i="4" l="1"/>
  <c r="J909" i="4" s="1"/>
  <c r="H910" i="4"/>
  <c r="I910" i="4" l="1"/>
  <c r="J910" i="4" s="1"/>
  <c r="H911" i="4" s="1"/>
  <c r="I911" i="4" l="1"/>
  <c r="J911" i="4" s="1"/>
  <c r="H912" i="4"/>
  <c r="I912" i="4" l="1"/>
  <c r="J912" i="4" s="1"/>
  <c r="H913" i="4"/>
  <c r="I913" i="4" l="1"/>
  <c r="J913" i="4" s="1"/>
  <c r="H914" i="4"/>
  <c r="I914" i="4" l="1"/>
  <c r="J914" i="4" s="1"/>
  <c r="H915" i="4"/>
  <c r="I915" i="4" l="1"/>
  <c r="J915" i="4" s="1"/>
  <c r="H916" i="4"/>
  <c r="I916" i="4" l="1"/>
  <c r="J916" i="4" s="1"/>
  <c r="H917" i="4"/>
  <c r="I917" i="4" l="1"/>
  <c r="J917" i="4" s="1"/>
  <c r="H918" i="4"/>
  <c r="I918" i="4" l="1"/>
  <c r="J918" i="4" s="1"/>
  <c r="H919" i="4"/>
  <c r="I919" i="4" l="1"/>
  <c r="J919" i="4" s="1"/>
  <c r="H920" i="4"/>
  <c r="I920" i="4" l="1"/>
  <c r="J920" i="4" s="1"/>
  <c r="H921" i="4"/>
  <c r="I921" i="4" l="1"/>
  <c r="J921" i="4" s="1"/>
  <c r="H922" i="4"/>
  <c r="I922" i="4" l="1"/>
  <c r="J922" i="4" s="1"/>
  <c r="H923" i="4"/>
  <c r="I923" i="4" l="1"/>
  <c r="J923" i="4" s="1"/>
  <c r="H924" i="4"/>
  <c r="I924" i="4" l="1"/>
  <c r="J924" i="4" s="1"/>
  <c r="H925" i="4" s="1"/>
  <c r="I925" i="4" l="1"/>
  <c r="J925" i="4" s="1"/>
  <c r="H926" i="4"/>
  <c r="I926" i="4" l="1"/>
  <c r="J926" i="4" s="1"/>
  <c r="H927" i="4"/>
  <c r="I927" i="4" l="1"/>
  <c r="J927" i="4" s="1"/>
  <c r="H928" i="4"/>
  <c r="I928" i="4" l="1"/>
  <c r="J928" i="4" s="1"/>
  <c r="H929" i="4"/>
  <c r="I929" i="4" l="1"/>
  <c r="J929" i="4" s="1"/>
  <c r="H930" i="4"/>
  <c r="I930" i="4" l="1"/>
  <c r="J930" i="4" s="1"/>
  <c r="H931" i="4"/>
  <c r="I931" i="4" l="1"/>
  <c r="J931" i="4" s="1"/>
  <c r="H932" i="4"/>
  <c r="I932" i="4" l="1"/>
  <c r="J932" i="4" s="1"/>
  <c r="H933" i="4"/>
  <c r="I933" i="4" l="1"/>
  <c r="J933" i="4" s="1"/>
  <c r="H934" i="4"/>
  <c r="I934" i="4" l="1"/>
  <c r="J934" i="4" s="1"/>
  <c r="H935" i="4"/>
  <c r="I935" i="4" l="1"/>
  <c r="J935" i="4" s="1"/>
  <c r="H936" i="4"/>
  <c r="I936" i="4" l="1"/>
  <c r="J936" i="4" s="1"/>
  <c r="H937" i="4"/>
  <c r="I937" i="4" l="1"/>
  <c r="J937" i="4" s="1"/>
  <c r="H938" i="4"/>
  <c r="I938" i="4" l="1"/>
  <c r="J938" i="4" s="1"/>
  <c r="H939" i="4"/>
  <c r="I939" i="4" l="1"/>
  <c r="J939" i="4" s="1"/>
  <c r="H940" i="4"/>
  <c r="I940" i="4" l="1"/>
  <c r="J940" i="4" s="1"/>
  <c r="H941" i="4"/>
  <c r="I941" i="4" l="1"/>
  <c r="J941" i="4" s="1"/>
  <c r="H942" i="4"/>
  <c r="I942" i="4" l="1"/>
  <c r="J942" i="4" s="1"/>
  <c r="H943" i="4"/>
  <c r="I943" i="4" l="1"/>
  <c r="J943" i="4" s="1"/>
  <c r="H944" i="4"/>
  <c r="I944" i="4" l="1"/>
  <c r="J944" i="4" s="1"/>
  <c r="H945" i="4"/>
  <c r="I945" i="4" l="1"/>
  <c r="J945" i="4" s="1"/>
  <c r="H946" i="4"/>
  <c r="I946" i="4" l="1"/>
  <c r="J946" i="4" s="1"/>
  <c r="H947" i="4"/>
  <c r="I947" i="4" l="1"/>
  <c r="J947" i="4" s="1"/>
  <c r="H948" i="4"/>
  <c r="I948" i="4" l="1"/>
  <c r="J948" i="4" s="1"/>
  <c r="H949" i="4"/>
  <c r="I949" i="4" l="1"/>
  <c r="J949" i="4" s="1"/>
  <c r="H950" i="4"/>
  <c r="I950" i="4" l="1"/>
  <c r="J950" i="4" s="1"/>
  <c r="H951" i="4"/>
  <c r="I951" i="4" l="1"/>
  <c r="J951" i="4" s="1"/>
  <c r="H952" i="4"/>
  <c r="I952" i="4" l="1"/>
  <c r="J952" i="4" s="1"/>
  <c r="H953" i="4"/>
  <c r="I953" i="4" l="1"/>
  <c r="J953" i="4" s="1"/>
  <c r="H954" i="4"/>
  <c r="I954" i="4" l="1"/>
  <c r="J954" i="4" s="1"/>
  <c r="H955" i="4"/>
  <c r="I955" i="4" l="1"/>
  <c r="J955" i="4" s="1"/>
  <c r="H956" i="4"/>
  <c r="I956" i="4" l="1"/>
  <c r="J956" i="4" s="1"/>
  <c r="H957" i="4"/>
  <c r="I957" i="4" l="1"/>
  <c r="J957" i="4" s="1"/>
  <c r="H958" i="4"/>
  <c r="I958" i="4" l="1"/>
  <c r="J958" i="4" s="1"/>
  <c r="H959" i="4"/>
  <c r="I959" i="4" l="1"/>
  <c r="J959" i="4" s="1"/>
  <c r="H960" i="4"/>
  <c r="I960" i="4" l="1"/>
  <c r="J960" i="4" s="1"/>
  <c r="H961" i="4"/>
  <c r="I961" i="4" l="1"/>
  <c r="J961" i="4" s="1"/>
  <c r="H962" i="4"/>
  <c r="I962" i="4" l="1"/>
  <c r="J962" i="4" s="1"/>
  <c r="H963" i="4"/>
  <c r="I963" i="4" l="1"/>
  <c r="J963" i="4" s="1"/>
  <c r="H964" i="4"/>
  <c r="I964" i="4" l="1"/>
  <c r="J964" i="4" s="1"/>
  <c r="H965" i="4"/>
  <c r="I965" i="4" l="1"/>
  <c r="J965" i="4" s="1"/>
  <c r="H966" i="4"/>
  <c r="I966" i="4" l="1"/>
  <c r="J966" i="4" s="1"/>
  <c r="H967" i="4"/>
  <c r="I967" i="4" l="1"/>
  <c r="J967" i="4" s="1"/>
  <c r="H968" i="4"/>
  <c r="I968" i="4" l="1"/>
  <c r="J968" i="4" s="1"/>
  <c r="H969" i="4"/>
  <c r="I969" i="4" l="1"/>
  <c r="J969" i="4" s="1"/>
  <c r="H970" i="4"/>
  <c r="I970" i="4" l="1"/>
  <c r="J970" i="4" s="1"/>
  <c r="H971" i="4"/>
  <c r="I971" i="4" l="1"/>
  <c r="J971" i="4" s="1"/>
  <c r="H972" i="4"/>
  <c r="I972" i="4" l="1"/>
  <c r="J972" i="4" s="1"/>
  <c r="H973" i="4"/>
  <c r="I973" i="4" l="1"/>
  <c r="J973" i="4" s="1"/>
  <c r="H974" i="4"/>
  <c r="I974" i="4" l="1"/>
  <c r="J974" i="4" s="1"/>
  <c r="H975" i="4"/>
  <c r="I975" i="4" l="1"/>
  <c r="J975" i="4" s="1"/>
  <c r="H976" i="4"/>
  <c r="I976" i="4" l="1"/>
  <c r="J976" i="4" s="1"/>
  <c r="H977" i="4"/>
  <c r="I977" i="4" l="1"/>
  <c r="J977" i="4" s="1"/>
  <c r="H978" i="4"/>
  <c r="I978" i="4" l="1"/>
  <c r="J978" i="4" s="1"/>
  <c r="H979" i="4"/>
  <c r="I979" i="4" l="1"/>
  <c r="J979" i="4" s="1"/>
  <c r="H980" i="4"/>
  <c r="I980" i="4" l="1"/>
  <c r="J980" i="4" s="1"/>
  <c r="H981" i="4"/>
  <c r="I981" i="4" l="1"/>
  <c r="J981" i="4" s="1"/>
  <c r="H982" i="4"/>
  <c r="I982" i="4" l="1"/>
  <c r="J982" i="4" s="1"/>
  <c r="H983" i="4"/>
  <c r="I983" i="4" l="1"/>
  <c r="J983" i="4" s="1"/>
  <c r="H984" i="4"/>
  <c r="I984" i="4" l="1"/>
  <c r="J984" i="4" s="1"/>
  <c r="H985" i="4"/>
  <c r="I985" i="4" l="1"/>
  <c r="J985" i="4" s="1"/>
  <c r="H986" i="4"/>
  <c r="I986" i="4" l="1"/>
  <c r="J986" i="4" s="1"/>
  <c r="H987" i="4"/>
  <c r="I987" i="4" l="1"/>
  <c r="J987" i="4" s="1"/>
  <c r="H988" i="4" s="1"/>
  <c r="I988" i="4" l="1"/>
  <c r="J988" i="4" s="1"/>
  <c r="H989" i="4"/>
  <c r="I989" i="4" l="1"/>
  <c r="J989" i="4" s="1"/>
  <c r="H990" i="4"/>
  <c r="I990" i="4" l="1"/>
  <c r="J990" i="4" s="1"/>
  <c r="H991" i="4"/>
  <c r="I991" i="4" l="1"/>
  <c r="J991" i="4" s="1"/>
  <c r="H992" i="4"/>
  <c r="I992" i="4" l="1"/>
  <c r="J992" i="4" s="1"/>
  <c r="H993" i="4"/>
  <c r="I993" i="4" l="1"/>
  <c r="J993" i="4" s="1"/>
  <c r="H994" i="4"/>
  <c r="I994" i="4" l="1"/>
  <c r="J994" i="4" s="1"/>
  <c r="H995" i="4"/>
  <c r="I995" i="4" l="1"/>
  <c r="J995" i="4" s="1"/>
  <c r="H996" i="4"/>
  <c r="I996" i="4" l="1"/>
  <c r="J996" i="4" s="1"/>
  <c r="H997" i="4"/>
  <c r="I997" i="4" l="1"/>
  <c r="J997" i="4" s="1"/>
  <c r="H998" i="4"/>
  <c r="I998" i="4" l="1"/>
  <c r="J998" i="4" s="1"/>
  <c r="H999" i="4"/>
  <c r="I999" i="4" s="1"/>
  <c r="J999" i="4" l="1"/>
  <c r="J1000" i="4" s="1"/>
  <c r="I100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tc={D97B22F6-8113-4EB3-B7FA-F475E6EF3485}</author>
    <author>tc={107D5922-95B8-49BE-ADF5-21EB3BF40717}</author>
    <author>tc={B38821CA-98BA-416A-90CA-5DEB6E26366A}</author>
    <author>FA</author>
  </authors>
  <commentList>
    <comment ref="L3" authorId="0" shapeId="0" xr:uid="{D97B22F6-8113-4EB3-B7FA-F475E6EF348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Sigurður Þórisson og Kristófer Þórisson uppfærðu þetta skjal á mánaðar grundvelli í stað árs.
</t>
      </text>
    </comment>
    <comment ref="R5" authorId="1" shapeId="0" xr:uid="{107D5922-95B8-49BE-ADF5-21EB3BF40717}">
      <text>
        <t>[Threaded comment]
Your version of Excel allows you to read this threaded comment; however, any edits to it will get removed if the file is opened in a newer version of Excel. Learn more: https://go.microsoft.com/fwlink/?linkid=870924
Comment:
    Hér er gert ráð fyrir að virði húsnæðis sveiflist í sama takti og verðbólgu. Virði húsnæðis hefur flest öll ár frá árinu 1994 hækkað töluvert meira en verðbólga. Undantekningin eru mánuðirnir fyrir hrun og sérstaklega misserin í kjölfar hrunsins.</t>
      </text>
    </comment>
    <comment ref="S5" authorId="2" shapeId="0" xr:uid="{B38821CA-98BA-416A-90CA-5DEB6E26366A}">
      <text>
        <t>[Threaded comment]
Your version of Excel allows you to read this threaded comment; however, any edits to it will get removed if the file is opened in a newer version of Excel. Learn more: https://go.microsoft.com/fwlink/?linkid=870924
Comment:
    Hér er gert ráð fyrir að um 100% húsnæðislán sé að ræða. Önnur leið til að líta á málið er raunveruleg niðurgreiðsla af láninu.</t>
      </text>
    </comment>
    <comment ref="L6" authorId="3" shapeId="0" xr:uid="{00000000-0006-0000-0000-000001000000}">
      <text>
        <r>
          <rPr>
            <b/>
            <sz val="8"/>
            <color indexed="81"/>
            <rFont val="Tahoma"/>
            <family val="2"/>
          </rPr>
          <t>Formúla: =E8*(100%+E9)^E10*E9/((100%+E9)^E10-1)
=h * r</t>
        </r>
        <r>
          <rPr>
            <b/>
            <vertAlign val="superscript"/>
            <sz val="8"/>
            <color indexed="81"/>
            <rFont val="Tahoma"/>
            <family val="2"/>
          </rPr>
          <t xml:space="preserve">n </t>
        </r>
        <r>
          <rPr>
            <b/>
            <sz val="8"/>
            <color indexed="81"/>
            <rFont val="Tahoma"/>
            <family val="2"/>
          </rPr>
          <t>* (r-1)/(r</t>
        </r>
        <r>
          <rPr>
            <b/>
            <vertAlign val="superscript"/>
            <sz val="8"/>
            <color indexed="81"/>
            <rFont val="Tahoma"/>
            <family val="2"/>
          </rPr>
          <t>n</t>
        </r>
        <r>
          <rPr>
            <b/>
            <sz val="8"/>
            <color indexed="81"/>
            <rFont val="Tahoma"/>
            <family val="2"/>
          </rPr>
          <t xml:space="preserve">-1)
</t>
        </r>
        <r>
          <rPr>
            <b/>
            <sz val="8"/>
            <color indexed="81"/>
            <rFont val="Tahoma"/>
            <family val="2"/>
          </rPr>
          <t xml:space="preserve">
r=104,5%, r-1=4,5%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</author>
  </authors>
  <commentList>
    <comment ref="K6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 xml:space="preserve">Formúla: =E8*(100%+E9)^E10*E9/((100%+E9)^E10-1)
</t>
        </r>
        <r>
          <rPr>
            <b/>
            <sz val="8"/>
            <color rgb="FF000000"/>
            <rFont val="Tahoma"/>
            <family val="2"/>
          </rPr>
          <t>=h * r</t>
        </r>
        <r>
          <rPr>
            <b/>
            <vertAlign val="superscript"/>
            <sz val="8"/>
            <color rgb="FF000000"/>
            <rFont val="Tahoma"/>
            <family val="2"/>
          </rPr>
          <t xml:space="preserve">n </t>
        </r>
        <r>
          <rPr>
            <b/>
            <sz val="8"/>
            <color rgb="FF000000"/>
            <rFont val="Tahoma"/>
            <family val="2"/>
          </rPr>
          <t>* (r-1)/(r</t>
        </r>
        <r>
          <rPr>
            <b/>
            <vertAlign val="superscript"/>
            <sz val="8"/>
            <color rgb="FF000000"/>
            <rFont val="Tahoma"/>
            <family val="2"/>
          </rPr>
          <t>n</t>
        </r>
        <r>
          <rPr>
            <b/>
            <sz val="8"/>
            <color rgb="FF000000"/>
            <rFont val="Tahoma"/>
            <family val="2"/>
          </rPr>
          <t xml:space="preserve">-1)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r=104,5%, r-1=4,5%</t>
        </r>
      </text>
    </comment>
  </commentList>
</comments>
</file>

<file path=xl/sharedStrings.xml><?xml version="1.0" encoding="utf-8"?>
<sst xmlns="http://schemas.openxmlformats.org/spreadsheetml/2006/main" count="50" uniqueCount="23">
  <si>
    <t>Höfundur:</t>
  </si>
  <si>
    <t>Már Wolfgang Mixa</t>
  </si>
  <si>
    <t>Lánsupphæð</t>
  </si>
  <si>
    <t>Nafnvextir</t>
  </si>
  <si>
    <t>Verðbólga</t>
  </si>
  <si>
    <t>Raunvextir</t>
  </si>
  <si>
    <t>Vextir</t>
  </si>
  <si>
    <t>Afborgun</t>
  </si>
  <si>
    <t>Heildargreiðsla</t>
  </si>
  <si>
    <t>Lánstími í árum</t>
  </si>
  <si>
    <t>Fjöldi tímabila</t>
  </si>
  <si>
    <t>Höfundur</t>
  </si>
  <si>
    <t>Tímabil</t>
  </si>
  <si>
    <t>Verðtryggt lán - Jafnar greiðslur</t>
  </si>
  <si>
    <t xml:space="preserve">Afborgun % af </t>
  </si>
  <si>
    <t>útistandandi upphæð</t>
  </si>
  <si>
    <t>Virði húsnæðis</t>
  </si>
  <si>
    <t>Eign í húsnæði %</t>
  </si>
  <si>
    <t>Óverðtryggt lán - jafnar afborganir</t>
  </si>
  <si>
    <t>Óverðtryggt lán - jafnar greiðslur</t>
  </si>
  <si>
    <t>Eftirstöðvar</t>
  </si>
  <si>
    <t>Aukning í greiðslu frá fyrri mánuði</t>
  </si>
  <si>
    <t>Verðtryggt lán - Jafnar afborganir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</si>
</sst>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vertAlign val="superscript"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000000"/>
      <name val="Tahoma"/>
      <family val="2"/>
    </font>
    <font>
      <b/>
      <vertAlign val="superscript"/>
      <sz val="8"/>
      <color rgb="FF000000"/>
      <name val="Tahoma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9" fontId="0" fillId="0" borderId="0" xfId="0" applyNumberFormat="1"/>
    <xf numFmtId="1" fontId="0" fillId="0" borderId="0" xfId="0" applyNumberForma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vertical="top" wrapText="1"/>
    </xf>
    <xf numFmtId="10" fontId="0" fillId="0" borderId="0" xfId="1" applyNumberFormat="1" applyFont="1" applyFill="1" applyAlignment="1">
      <alignment horizontal="center" vertical="top" wrapText="1"/>
    </xf>
    <xf numFmtId="164" fontId="0" fillId="0" borderId="0" xfId="1" applyNumberFormat="1" applyFont="1" applyAlignment="1">
      <alignment vertical="top" wrapText="1"/>
    </xf>
    <xf numFmtId="0" fontId="11" fillId="3" borderId="12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0" fillId="3" borderId="2" xfId="0" applyFill="1" applyBorder="1"/>
    <xf numFmtId="10" fontId="2" fillId="3" borderId="3" xfId="0" applyNumberFormat="1" applyFont="1" applyFill="1" applyBorder="1" applyAlignment="1">
      <alignment horizontal="center"/>
    </xf>
    <xf numFmtId="0" fontId="0" fillId="3" borderId="3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3" borderId="12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0" fontId="0" fillId="4" borderId="2" xfId="0" applyFill="1" applyBorder="1"/>
    <xf numFmtId="10" fontId="2" fillId="4" borderId="5" xfId="0" applyNumberFormat="1" applyFont="1" applyFill="1" applyBorder="1" applyAlignment="1">
      <alignment horizontal="center"/>
    </xf>
    <xf numFmtId="0" fontId="0" fillId="4" borderId="3" xfId="0" applyFill="1" applyBorder="1"/>
    <xf numFmtId="10" fontId="2" fillId="4" borderId="8" xfId="0" applyNumberFormat="1" applyFont="1" applyFill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0" fontId="2" fillId="3" borderId="5" xfId="0" applyNumberFormat="1" applyFont="1" applyFill="1" applyBorder="1"/>
    <xf numFmtId="10" fontId="2" fillId="3" borderId="8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ár Wolfgang Mixa - HI" id="{D5804C20-442F-40A3-8D43-37E98093C6FD}" userId="S::mwm@hi.is::a430140a-8e35-44c3-b0ce-eecf5d28adb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" dT="2024-11-19T20:12:02.99" personId="{D5804C20-442F-40A3-8D43-37E98093C6FD}" id="{D97B22F6-8113-4EB3-B7FA-F475E6EF3485}">
    <text xml:space="preserve">Sigurður Þórisson og Kristófer Þórisson uppfærðu þetta skjal á mánaðar grundvelli í stað árs.
</text>
  </threadedComment>
  <threadedComment ref="R5" dT="2024-11-19T20:14:45.89" personId="{D5804C20-442F-40A3-8D43-37E98093C6FD}" id="{107D5922-95B8-49BE-ADF5-21EB3BF40717}">
    <text>Hér er gert ráð fyrir að virði húsnæðis sveiflist í sama takti og verðbólgu. Virði húsnæðis hefur flest öll ár frá árinu 1994 hækkað töluvert meira en verðbólga. Undantekningin eru mánuðirnir fyrir hrun og sérstaklega misserin í kjölfar hrunsins.</text>
  </threadedComment>
  <threadedComment ref="S5" dT="2024-11-19T20:16:23.29" personId="{D5804C20-442F-40A3-8D43-37E98093C6FD}" id="{B38821CA-98BA-416A-90CA-5DEB6E26366A}">
    <text>Hér er gert ráð fyrir að um 100% húsnæðislán sé að ræða. Önnur leið til að líta á málið er raunveruleg niðurgreiðsla af láninu.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024"/>
  <sheetViews>
    <sheetView zoomScaleNormal="90" workbookViewId="0">
      <pane ySplit="5" topLeftCell="A19" activePane="bottomLeft" state="frozen"/>
      <selection pane="bottomLeft" activeCell="G29" sqref="G29"/>
    </sheetView>
  </sheetViews>
  <sheetFormatPr defaultColWidth="8.796875" defaultRowHeight="12.75" x14ac:dyDescent="0.35"/>
  <cols>
    <col min="1" max="1" width="4.33203125" customWidth="1"/>
    <col min="2" max="2" width="9.1328125" style="1"/>
    <col min="3" max="3" width="16.6640625" bestFit="1" customWidth="1"/>
    <col min="4" max="4" width="13.33203125" bestFit="1" customWidth="1"/>
    <col min="5" max="5" width="13.33203125" customWidth="1"/>
    <col min="6" max="6" width="14.33203125" bestFit="1" customWidth="1"/>
    <col min="7" max="7" width="7.46484375" customWidth="1"/>
    <col min="8" max="8" width="9.1328125" style="1"/>
    <col min="9" max="9" width="16.6640625" bestFit="1" customWidth="1"/>
    <col min="10" max="10" width="11.1328125" bestFit="1" customWidth="1"/>
    <col min="11" max="11" width="11.796875" customWidth="1"/>
    <col min="12" max="12" width="14.33203125" bestFit="1" customWidth="1"/>
    <col min="13" max="15" width="5.796875" customWidth="1"/>
    <col min="16" max="16" width="12.796875" bestFit="1" customWidth="1"/>
    <col min="17" max="17" width="31.796875" style="1" bestFit="1" customWidth="1"/>
    <col min="18" max="18" width="14.33203125" bestFit="1" customWidth="1"/>
    <col min="19" max="19" width="16.6640625" bestFit="1" customWidth="1"/>
    <col min="20" max="20" width="11.6640625" bestFit="1" customWidth="1"/>
  </cols>
  <sheetData>
    <row r="1" spans="2:22" ht="13.5" thickBot="1" x14ac:dyDescent="0.45">
      <c r="C1" s="30" t="s">
        <v>2</v>
      </c>
      <c r="D1" s="14">
        <v>10000000</v>
      </c>
      <c r="E1" s="15"/>
      <c r="F1" s="32" t="s">
        <v>4</v>
      </c>
      <c r="G1" s="36">
        <v>0.04</v>
      </c>
      <c r="I1" s="34" t="s">
        <v>9</v>
      </c>
      <c r="J1" s="35">
        <v>25</v>
      </c>
    </row>
    <row r="2" spans="2:22" ht="13.5" thickBot="1" x14ac:dyDescent="0.45">
      <c r="C2" s="31" t="s">
        <v>3</v>
      </c>
      <c r="D2" s="16">
        <f>(1+G1)*(1+G2)-1</f>
        <v>8.0040000000000111E-2</v>
      </c>
      <c r="E2" s="17"/>
      <c r="F2" s="33" t="s">
        <v>5</v>
      </c>
      <c r="G2" s="37">
        <v>3.85E-2</v>
      </c>
      <c r="I2" s="34" t="s">
        <v>10</v>
      </c>
      <c r="J2" s="35">
        <f>+J1*12</f>
        <v>300</v>
      </c>
      <c r="K2" s="18" t="s">
        <v>11</v>
      </c>
    </row>
    <row r="3" spans="2:22" ht="13.5" thickBot="1" x14ac:dyDescent="0.45">
      <c r="C3" s="1"/>
      <c r="K3" s="19" t="s">
        <v>1</v>
      </c>
    </row>
    <row r="4" spans="2:22" ht="15.4" thickBot="1" x14ac:dyDescent="0.45">
      <c r="C4" s="45" t="s">
        <v>22</v>
      </c>
      <c r="D4" s="46"/>
      <c r="E4" s="46"/>
      <c r="F4" s="47"/>
      <c r="I4" s="48" t="s">
        <v>13</v>
      </c>
      <c r="J4" s="49"/>
      <c r="K4" s="49"/>
      <c r="L4" s="50"/>
      <c r="P4" s="21" t="s">
        <v>14</v>
      </c>
    </row>
    <row r="5" spans="2:22" ht="25.9" thickBot="1" x14ac:dyDescent="0.45">
      <c r="B5" s="13" t="s">
        <v>12</v>
      </c>
      <c r="C5" s="13" t="s">
        <v>20</v>
      </c>
      <c r="D5" s="13" t="s">
        <v>6</v>
      </c>
      <c r="E5" s="13" t="s">
        <v>7</v>
      </c>
      <c r="F5" s="13" t="s">
        <v>8</v>
      </c>
      <c r="H5" s="13" t="s">
        <v>12</v>
      </c>
      <c r="I5" s="13" t="s">
        <v>20</v>
      </c>
      <c r="J5" s="13" t="s">
        <v>6</v>
      </c>
      <c r="K5" s="13" t="s">
        <v>7</v>
      </c>
      <c r="L5" s="13" t="s">
        <v>8</v>
      </c>
      <c r="P5" s="22" t="s">
        <v>15</v>
      </c>
      <c r="Q5" s="13" t="s">
        <v>21</v>
      </c>
      <c r="R5" s="20" t="s">
        <v>16</v>
      </c>
      <c r="S5" s="20" t="s">
        <v>17</v>
      </c>
    </row>
    <row r="6" spans="2:22" x14ac:dyDescent="0.35">
      <c r="B6" s="1">
        <v>1</v>
      </c>
      <c r="C6" s="4">
        <f>$D$1+$D$1*((1+$G$1)^(1/12)-1)</f>
        <v>10032737.397821989</v>
      </c>
      <c r="D6" s="4">
        <f>C6*G2/12</f>
        <v>32188.365818012215</v>
      </c>
      <c r="E6" s="4">
        <f>IF(C6="","",C6/J2)</f>
        <v>33442.457992739961</v>
      </c>
      <c r="F6" s="4">
        <f>IF(B6="",IF(B5="","",SUM($F5:F$6)),D6+E6)</f>
        <v>65630.823810752176</v>
      </c>
      <c r="H6" s="1">
        <v>1</v>
      </c>
      <c r="I6" s="4">
        <f>$D$1+$D$1*((1+$G$1)^(1/12)-1)</f>
        <v>10032737.397821989</v>
      </c>
      <c r="J6" s="4">
        <f>I6*$G$2/12</f>
        <v>32188.365818012215</v>
      </c>
      <c r="K6" s="4">
        <f>IF(H6="",IF(H5="","",SUM($K5:K$6)),L6-J6)</f>
        <v>19940.716955135867</v>
      </c>
      <c r="L6" s="4">
        <f>I6*(100%+$G$2/12)^($J$2-0)*($G$2/12)/((100%+$G$2/12)^$J$2-H6)</f>
        <v>52129.082773148082</v>
      </c>
      <c r="P6" s="44">
        <f>IF(H6="","",K6/I6)</f>
        <v>1.9875649251484251E-3</v>
      </c>
      <c r="Q6" s="11"/>
      <c r="R6" s="2">
        <f>IF(H6="","",I6)</f>
        <v>10032737.397821989</v>
      </c>
      <c r="S6" s="2"/>
      <c r="T6" s="2"/>
      <c r="U6" s="10"/>
      <c r="V6" s="3"/>
    </row>
    <row r="7" spans="2:22" x14ac:dyDescent="0.35">
      <c r="B7" s="1">
        <f>IF(B6="","",IF($J$2&gt;=B6+1,B6+1,""))</f>
        <v>2</v>
      </c>
      <c r="C7" s="4">
        <f t="shared" ref="C7:C72" si="0">IF(B7="",IF(B6="","","samtals"),C6+((C6-E6)*(((1+$G$1)^(1/12)-1)))-E6)</f>
        <v>10032030.029467707</v>
      </c>
      <c r="D7" s="4">
        <f>IF(B7="",IF(B6="","",SUM($D$6:D6)),C7*($G$2/12))</f>
        <v>32186.096344542228</v>
      </c>
      <c r="E7" s="4">
        <f>IF(B7="",IF(B6="","",SUM($E$6:E6)),(E6+(C6*((1+$G$1)^(1/12)-1))/($J$2-0)))</f>
        <v>33551.939897885313</v>
      </c>
      <c r="F7" s="4">
        <f>IF(B7="",IF(B6="","",SUM($F6:F$6)),D7+E7)</f>
        <v>65738.036242427537</v>
      </c>
      <c r="H7" s="1">
        <f>IF(H6="","",IF($J$2&gt;=H6+1,H6+1,""))</f>
        <v>2</v>
      </c>
      <c r="I7" s="4">
        <f>IF(H7="",IF(H6="","","samtals"),I6+((I6-K6)*(((1+$G$1)^(1/12)-1)))-K6)</f>
        <v>10045575.971692076</v>
      </c>
      <c r="J7" s="4">
        <f>IF(H7="",IF(H6="","",SUM(J$6:J6)),I7*($G$2/12))</f>
        <v>32229.556242512077</v>
      </c>
      <c r="K7" s="4">
        <f>IF(H7="",IF(H6="","",SUM($K$6:K6)),L7-J7)</f>
        <v>20070.183582720008</v>
      </c>
      <c r="L7" s="4">
        <f>IF(H7="",IF(H6="","",SUM($L$6:L6)),I7*(100%+($G$2/12))^($J$2-H6)*($G$2/12)/((100%+$G$2/12)^($J$2-H6)-1))</f>
        <v>52299.739825232085</v>
      </c>
      <c r="P7" s="44">
        <f t="shared" ref="P7:P70" si="1">IF(H7="","",K7/I7)</f>
        <v>1.9979126771104781E-3</v>
      </c>
      <c r="Q7" s="44">
        <f>IF(H7="","", (L7-L6)/L6)</f>
        <v>3.2737397821990723E-3</v>
      </c>
      <c r="R7" s="2">
        <f>IF(H7="","",R6+(R6*(((1+$G$1)^(1/12)-1))))</f>
        <v>10065581.969365593</v>
      </c>
      <c r="S7" s="12">
        <f>IF(H7="", "",(R7-I7)/R7)</f>
        <v>1.9875649251483883E-3</v>
      </c>
      <c r="T7" s="12"/>
      <c r="U7" s="10"/>
      <c r="V7" s="3"/>
    </row>
    <row r="8" spans="2:22" x14ac:dyDescent="0.35">
      <c r="B8" s="1">
        <f>IF(B7="","",IF($J$2&gt;=B7+1,B7+1,""))</f>
        <v>3</v>
      </c>
      <c r="C8" s="4">
        <f>IF(B8="",IF(B7="","","samtals"),C7+((C7-E7)*(((1+$G$1)^(1/12)-1)))-E7)</f>
        <v>10031210.505053092</v>
      </c>
      <c r="D8" s="4">
        <f>IF(B8="",IF(B7="","",SUM($D$6:D7)),C8*($G$2/12))</f>
        <v>32183.467037045339</v>
      </c>
      <c r="E8" s="4">
        <f>IF(B8="",IF(B7="","",SUM($E$6:E7)),(E7+(C7*((1+$G$1)^(1/12)-1))/($J$2-B6)))</f>
        <v>33661.780218298969</v>
      </c>
      <c r="F8" s="4">
        <f>IF(B8="",IF(B7="","",SUM($F$6:F7)),D8+E8)</f>
        <v>65845.247255344308</v>
      </c>
      <c r="H8" s="1">
        <f t="shared" ref="H8:H71" si="2">IF(H7="","",IF($J$2&gt;=H7+1,H7+1,""))</f>
        <v>3</v>
      </c>
      <c r="I8" s="4">
        <f t="shared" ref="I8:I71" si="3">IF(H8="",IF(H7="","","samtals"),I7+((I7-K7)*(((1+$G$1)^(1/12)-1)))-K7)</f>
        <v>10058326.685244557</v>
      </c>
      <c r="J8" s="4">
        <f>IF(H8="",IF(H7="","",SUM(J$6:J7)),I8*($G$2/12))</f>
        <v>32270.464781826286</v>
      </c>
      <c r="K8" s="4">
        <f>IF(H8="",IF(H7="","",SUM($K$6:K7)),L8-J8)</f>
        <v>20200.490782270314</v>
      </c>
      <c r="L8" s="4">
        <f>IF(H8="",IF(H7="","",SUM($L$6:L7)),I8*(100%+($G$2/12))^($J$2-H7)*($G$2/12)/((100%+$G$2/12)^($J$2-H7)-1))</f>
        <v>52470.955564096599</v>
      </c>
      <c r="P8" s="44">
        <f t="shared" si="1"/>
        <v>2.0083351251559754E-3</v>
      </c>
      <c r="Q8" s="44">
        <f t="shared" ref="Q8:Q71" si="4">IF(H8="","", (L8-L7)/L7)</f>
        <v>3.2737397821988863E-3</v>
      </c>
      <c r="R8" s="2">
        <f>IF(H8="","",R7+(R7*(((1+$G$1)^(1/12)-1))))</f>
        <v>10098534.065489689</v>
      </c>
      <c r="S8" s="12">
        <f t="shared" ref="S8:S71" si="5">IF(H8="", "",(R8-I8)/R8)</f>
        <v>3.9815066210981461E-3</v>
      </c>
      <c r="T8" s="12"/>
      <c r="U8" s="10"/>
      <c r="V8" s="3"/>
    </row>
    <row r="9" spans="2:22" x14ac:dyDescent="0.35">
      <c r="B9" s="1">
        <f>IF(B8="","",IF($J$2&gt;=B8+1,B8+1,""))</f>
        <v>4</v>
      </c>
      <c r="C9" s="4">
        <f t="shared" si="0"/>
        <v>10030278.097819757</v>
      </c>
      <c r="D9" s="4">
        <f>IF(B9="",IF(B8="","",SUM($D$6:D8)),C9*($G$2/12))</f>
        <v>32180.475563838387</v>
      </c>
      <c r="E9" s="4">
        <f>IF(B9="",IF(B8="","",SUM($E$6:E8)),(E8+(C8*((1+$G$1)^(1/12)-1))/($J$2-B7)))</f>
        <v>33771.980127339251</v>
      </c>
      <c r="F9" s="4">
        <f>IF(B9="",IF(B8="","",SUM($F$6:F8)),D9+E9)</f>
        <v>65952.455691177631</v>
      </c>
      <c r="H9" s="1">
        <f t="shared" si="2"/>
        <v>4</v>
      </c>
      <c r="I9" s="4">
        <f t="shared" si="3"/>
        <v>10070988.407523831</v>
      </c>
      <c r="J9" s="4">
        <f>IF(H9="",IF(H8="","",SUM(J$6:J8)),I9*($G$2/12))</f>
        <v>32311.087807472293</v>
      </c>
      <c r="K9" s="4">
        <f>IF(H9="",IF(H8="","",SUM($K$6:K8)),L9-J9)</f>
        <v>20331.644011264478</v>
      </c>
      <c r="L9" s="4">
        <f>IF(H9="",IF(H8="","",SUM($L$6:L8)),I9*(100%+($G$2/12))^($J$2-H8)*($G$2/12)/((100%+$G$2/12)^($J$2-H8)-1))</f>
        <v>52642.731818736771</v>
      </c>
      <c r="P9" s="44">
        <f t="shared" si="1"/>
        <v>2.01883302696239E-3</v>
      </c>
      <c r="Q9" s="44">
        <f t="shared" si="4"/>
        <v>3.2737397821988633E-3</v>
      </c>
      <c r="R9" s="2">
        <f t="shared" ref="R9:R71" si="6">IF(H9="","",R8+(R8*(((1+$G$1)^(1/12)-1))))</f>
        <v>10131594.038201774</v>
      </c>
      <c r="S9" s="12">
        <f t="shared" si="5"/>
        <v>5.9818455466558451E-3</v>
      </c>
      <c r="T9" s="12"/>
    </row>
    <row r="10" spans="2:22" x14ac:dyDescent="0.35">
      <c r="B10" s="1">
        <f>IF(B9="","",IF($J$2&gt;=B9+1,B9+1,""))</f>
        <v>5</v>
      </c>
      <c r="C10" s="4">
        <f t="shared" si="0"/>
        <v>10029232.077452902</v>
      </c>
      <c r="D10" s="4">
        <f>IF(B10="",IF(B9="","",SUM($D$6:D9)),C10*($G$2/12))</f>
        <v>32177.119581828061</v>
      </c>
      <c r="E10" s="4">
        <f>IF(B10="",IF(B9="","",SUM($E$6:E9)),(E9+(C9*((1+$G$1)^(1/12)-1))/($J$2-B8)))</f>
        <v>33882.540802205753</v>
      </c>
      <c r="F10" s="4">
        <f>IF(B10="",IF(B9="","",SUM($F$6:F9)),D10+E10)</f>
        <v>66059.660384033807</v>
      </c>
      <c r="H10" s="1">
        <f t="shared" si="2"/>
        <v>5</v>
      </c>
      <c r="I10" s="4">
        <f t="shared" si="3"/>
        <v>10083559.998396505</v>
      </c>
      <c r="J10" s="4">
        <f>IF(H10="",IF(H9="","",SUM(J$6:J9)),I10*($G$2/12))</f>
        <v>32351.421661522119</v>
      </c>
      <c r="K10" s="4">
        <f>IF(H10="",IF(H9="","",SUM($K$6:K9)),L10-J10)</f>
        <v>20463.648762613284</v>
      </c>
      <c r="L10" s="4">
        <f>IF(H10="",IF(H9="","",SUM($L$6:L9)),I10*(100%+($G$2/12))^($J$2-H9)*($G$2/12)/((100%+$G$2/12)^($J$2-H9)-1))</f>
        <v>52815.070424135403</v>
      </c>
      <c r="P10" s="44">
        <f t="shared" si="1"/>
        <v>2.0294071504376857E-3</v>
      </c>
      <c r="Q10" s="44">
        <f t="shared" si="4"/>
        <v>3.2737397821990129E-3</v>
      </c>
      <c r="R10" s="2">
        <f t="shared" si="6"/>
        <v>10164762.240661724</v>
      </c>
      <c r="S10" s="12">
        <f t="shared" si="5"/>
        <v>7.9886022262663989E-3</v>
      </c>
      <c r="T10" s="12"/>
      <c r="U10" s="6"/>
      <c r="V10" s="5"/>
    </row>
    <row r="11" spans="2:22" x14ac:dyDescent="0.35">
      <c r="B11" s="1">
        <f t="shared" ref="B11:B72" si="7">IF(B10="","",IF($J$2&gt;=B10+1,B10+1,""))</f>
        <v>6</v>
      </c>
      <c r="C11" s="4">
        <f t="shared" si="0"/>
        <v>10028071.710065814</v>
      </c>
      <c r="D11" s="4">
        <f>IF(B11="",IF(B10="","",SUM($D$6:D10)),C11*($G$2/12))</f>
        <v>32173.396736461153</v>
      </c>
      <c r="E11" s="4">
        <f>IF(B11="",IF(B10="","",SUM($E$6:E10)),(E10+(C10*((1+$G$1)^(1/12)-1))/($J$2-B9)))</f>
        <v>33993.463423951915</v>
      </c>
      <c r="F11" s="4">
        <f>IF(B11="",IF(B10="","",SUM($F$6:F10)),D11+E11)</f>
        <v>66166.860160413067</v>
      </c>
      <c r="H11" s="1">
        <f t="shared" si="2"/>
        <v>6</v>
      </c>
      <c r="I11" s="4">
        <f t="shared" si="3"/>
        <v>10096040.308485787</v>
      </c>
      <c r="J11" s="4">
        <f>IF(H11="",IF(H10="","",SUM(J$6:J10)),I11*($G$2/12))</f>
        <v>32391.462656391901</v>
      </c>
      <c r="K11" s="4">
        <f>IF(H11="",IF(H10="","",SUM($K$6:K10)),L11-J11)</f>
        <v>20596.51056489061</v>
      </c>
      <c r="L11" s="4">
        <f>IF(H11="",IF(H10="","",SUM($L$6:L10)),I11*(100%+($G$2/12))^($J$2-H10)*($G$2/12)/((100%+$G$2/12)^($J$2-H10)-1))</f>
        <v>52987.973221282511</v>
      </c>
      <c r="P11" s="44">
        <f t="shared" si="1"/>
        <v>2.0400582738936877E-3</v>
      </c>
      <c r="Q11" s="44">
        <f t="shared" si="4"/>
        <v>3.2737397821985055E-3</v>
      </c>
      <c r="R11" s="2">
        <f t="shared" si="6"/>
        <v>10198039.02718557</v>
      </c>
      <c r="S11" s="12">
        <f t="shared" si="5"/>
        <v>1.0001797250224138E-2</v>
      </c>
      <c r="T11" s="12"/>
      <c r="U11" s="6"/>
    </row>
    <row r="12" spans="2:22" x14ac:dyDescent="0.35">
      <c r="B12" s="1">
        <f t="shared" si="7"/>
        <v>7</v>
      </c>
      <c r="C12" s="4">
        <f t="shared" si="0"/>
        <v>10026796.258184301</v>
      </c>
      <c r="D12" s="4">
        <f>IF(B12="",IF(B11="","",SUM($D$6:D11)),C12*($G$2/12))</f>
        <v>32169.304661674632</v>
      </c>
      <c r="E12" s="4">
        <f>IF(B12="",IF(B11="","",SUM($E$6:E11)),(E11+(C11*((1+$G$1)^(1/12)-1))/($J$2-B10)))</f>
        <v>34104.74917749763</v>
      </c>
      <c r="F12" s="4">
        <f>IF(B12="",IF(B11="","",SUM($F$6:F11)),D12+E12)</f>
        <v>66274.053839172266</v>
      </c>
      <c r="H12" s="1">
        <f t="shared" si="2"/>
        <v>7</v>
      </c>
      <c r="I12" s="4">
        <f t="shared" si="3"/>
        <v>10108428.179105461</v>
      </c>
      <c r="J12" s="4">
        <f>IF(H12="",IF(H11="","",SUM(J$6:J11)),I12*($G$2/12))</f>
        <v>32431.20707463002</v>
      </c>
      <c r="K12" s="4">
        <f>IF(H12="",IF(H11="","",SUM($K$6:K11)),L12-J12)</f>
        <v>20730.234982565093</v>
      </c>
      <c r="L12" s="4">
        <f>IF(H12="",IF(H11="","",SUM($L$6:L11)),I12*(100%+($G$2/12))^($J$2-H11)*($G$2/12)/((100%+$G$2/12)^($J$2-H11)-1))</f>
        <v>53161.442057195112</v>
      </c>
      <c r="P12" s="44">
        <f t="shared" si="1"/>
        <v>2.0507871862230119E-3</v>
      </c>
      <c r="Q12" s="44">
        <f t="shared" si="4"/>
        <v>3.2737397821988746E-3</v>
      </c>
      <c r="R12" s="2">
        <f t="shared" si="6"/>
        <v>10231424.753249286</v>
      </c>
      <c r="S12" s="12">
        <f t="shared" si="5"/>
        <v>1.2021451274883682E-2</v>
      </c>
      <c r="T12" s="12"/>
      <c r="U12" s="6"/>
    </row>
    <row r="13" spans="2:22" x14ac:dyDescent="0.35">
      <c r="B13" s="1">
        <f t="shared" si="7"/>
        <v>8</v>
      </c>
      <c r="C13" s="4">
        <f t="shared" si="0"/>
        <v>10025404.980731081</v>
      </c>
      <c r="D13" s="4">
        <f>IF(B13="",IF(B12="","",SUM($D$6:D12)),C13*($G$2/12))</f>
        <v>32164.840979845554</v>
      </c>
      <c r="E13" s="4">
        <f>IF(B13="",IF(B12="","",SUM($E$6:E12)),(E12+(C12*((1+$G$1)^(1/12)-1))/($J$2-B11)))</f>
        <v>34216.399251641917</v>
      </c>
      <c r="F13" s="4">
        <f>IF(B13="",IF(B12="","",SUM($F$6:F12)),D13+E13)</f>
        <v>66381.240231487463</v>
      </c>
      <c r="H13" s="1">
        <f t="shared" si="2"/>
        <v>8</v>
      </c>
      <c r="I13" s="4">
        <f t="shared" si="3"/>
        <v>10120722.442193378</v>
      </c>
      <c r="J13" s="4">
        <f>IF(H13="",IF(H12="","",SUM(J$6:J12)),I13*($G$2/12))</f>
        <v>32470.651168703756</v>
      </c>
      <c r="K13" s="4">
        <f>IF(H13="",IF(H12="","",SUM($K$6:K12)),L13-J13)</f>
        <v>20864.827616233073</v>
      </c>
      <c r="L13" s="4">
        <f>IF(H13="",IF(H12="","",SUM($L$6:L12)),I13*(100%+($G$2/12))^($J$2-H12)*($G$2/12)/((100%+$G$2/12)^($J$2-H12)-1))</f>
        <v>53335.478784936829</v>
      </c>
      <c r="P13" s="44">
        <f t="shared" si="1"/>
        <v>2.0615946870795932E-3</v>
      </c>
      <c r="Q13" s="44">
        <f t="shared" si="4"/>
        <v>3.2737397821991977E-3</v>
      </c>
      <c r="R13" s="2">
        <f t="shared" si="6"/>
        <v>10264919.775492573</v>
      </c>
      <c r="S13" s="12">
        <f t="shared" si="5"/>
        <v>1.4047585022872322E-2</v>
      </c>
      <c r="T13" s="12"/>
      <c r="U13" s="6"/>
    </row>
    <row r="14" spans="2:22" x14ac:dyDescent="0.35">
      <c r="B14" s="1">
        <f t="shared" si="7"/>
        <v>9</v>
      </c>
      <c r="C14" s="4">
        <f t="shared" si="0"/>
        <v>10023897.13301008</v>
      </c>
      <c r="D14" s="4">
        <f>IF(B14="",IF(B13="","",SUM($D$6:D13)),C14*($G$2/12))</f>
        <v>32160.003301740675</v>
      </c>
      <c r="E14" s="4">
        <f>IF(B14="",IF(B13="","",SUM($E$6:E13)),(E13+(C13*((1+$G$1)^(1/12)-1))/($J$2-B12)))</f>
        <v>34328.414839075616</v>
      </c>
      <c r="F14" s="4">
        <f>IF(B14="",IF(B13="","",SUM($F$6:F13)),D14+E14)</f>
        <v>66488.418140816299</v>
      </c>
      <c r="H14" s="1">
        <f t="shared" si="2"/>
        <v>9</v>
      </c>
      <c r="I14" s="4">
        <f t="shared" si="3"/>
        <v>10132921.92024453</v>
      </c>
      <c r="J14" s="4">
        <f>IF(H14="",IF(H13="","",SUM(J$6:J13)),I14*($G$2/12))</f>
        <v>32509.791160784534</v>
      </c>
      <c r="K14" s="4">
        <f>IF(H14="",IF(H13="","",SUM($K$6:K13)),L14-J14)</f>
        <v>21000.294102853168</v>
      </c>
      <c r="L14" s="4">
        <f>IF(H14="",IF(H13="","",SUM($L$6:L13)),I14*(100%+($G$2/12))^($J$2-H13)*($G$2/12)/((100%+$G$2/12)^($J$2-H13)-1))</f>
        <v>53510.085263637702</v>
      </c>
      <c r="P14" s="44">
        <f t="shared" si="1"/>
        <v>2.0724815870629331E-3</v>
      </c>
      <c r="Q14" s="44">
        <f t="shared" si="4"/>
        <v>3.2737397821988915E-3</v>
      </c>
      <c r="R14" s="2">
        <f t="shared" si="6"/>
        <v>10298524.451722683</v>
      </c>
      <c r="S14" s="12">
        <f t="shared" si="5"/>
        <v>1.6080219283302513E-2</v>
      </c>
      <c r="T14" s="12"/>
      <c r="U14" s="6"/>
    </row>
    <row r="15" spans="2:22" x14ac:dyDescent="0.35">
      <c r="B15" s="1">
        <f t="shared" si="7"/>
        <v>10</v>
      </c>
      <c r="C15" s="4">
        <f t="shared" si="0"/>
        <v>10022271.966690691</v>
      </c>
      <c r="D15" s="4">
        <f>IF(B15="",IF(B14="","",SUM($D$6:D14)),C15*($G$2/12))</f>
        <v>32154.789226465968</v>
      </c>
      <c r="E15" s="4">
        <f>IF(B15="",IF(B14="","",SUM($E$6:E14)),(E14+(C14*((1+$G$1)^(1/12)-1))/($J$2-B13)))</f>
        <v>34440.797136394125</v>
      </c>
      <c r="F15" s="4">
        <f>IF(B15="",IF(B14="","",SUM($F$6:F14)),D15+E15)</f>
        <v>66595.586362860093</v>
      </c>
      <c r="H15" s="1">
        <f t="shared" si="2"/>
        <v>10</v>
      </c>
      <c r="I15" s="4">
        <f t="shared" si="3"/>
        <v>10145025.426243654</v>
      </c>
      <c r="J15" s="4">
        <f>IF(H15="",IF(H14="","",SUM(J$6:J14)),I15*($G$2/12))</f>
        <v>32548.623242531721</v>
      </c>
      <c r="K15" s="4">
        <f>IF(H15="",IF(H14="","",SUM($K$6:K14)),L15-J15)</f>
        <v>21136.640115982394</v>
      </c>
      <c r="L15" s="4">
        <f>IF(H15="",IF(H14="","",SUM($L$6:L14)),I15*(100%+($G$2/12))^($J$2-H14)*($G$2/12)/((100%+$G$2/12)^($J$2-H14)-1))</f>
        <v>53685.263358514116</v>
      </c>
      <c r="P15" s="44">
        <f t="shared" si="1"/>
        <v>2.0834487079061516E-3</v>
      </c>
      <c r="Q15" s="44">
        <f t="shared" si="4"/>
        <v>3.2737397821986695E-3</v>
      </c>
      <c r="R15" s="2">
        <f t="shared" si="6"/>
        <v>10332239.140918236</v>
      </c>
      <c r="S15" s="12">
        <f t="shared" si="5"/>
        <v>1.811937491198494E-2</v>
      </c>
      <c r="T15" s="12"/>
      <c r="U15" s="6"/>
    </row>
    <row r="16" spans="2:22" x14ac:dyDescent="0.35">
      <c r="B16" s="1">
        <f t="shared" si="7"/>
        <v>11</v>
      </c>
      <c r="C16" s="4">
        <f t="shared" si="0"/>
        <v>10020528.729791952</v>
      </c>
      <c r="D16" s="4">
        <f>IF(B16="",IF(B15="","",SUM($D$6:D15)),C16*($G$2/12))</f>
        <v>32149.196341415849</v>
      </c>
      <c r="E16" s="4">
        <f>IF(B16="",IF(B15="","",SUM($E$6:E15)),(E15+(C15*((1+$G$1)^(1/12)-1))/($J$2-B14)))</f>
        <v>34553.547344110179</v>
      </c>
      <c r="F16" s="4">
        <f>IF(B16="",IF(B15="","",SUM($F$6:F15)),D16+E16)</f>
        <v>66702.743685526031</v>
      </c>
      <c r="H16" s="1">
        <f t="shared" si="2"/>
        <v>11</v>
      </c>
      <c r="I16" s="4">
        <f t="shared" si="3"/>
        <v>10157031.763597375</v>
      </c>
      <c r="J16" s="4">
        <f>IF(H16="",IF(H15="","",SUM(J$6:J15)),I16*($G$2/12))</f>
        <v>32587.143574874914</v>
      </c>
      <c r="K16" s="4">
        <f>IF(H16="",IF(H15="","",SUM($K$6:K15)),L16-J16)</f>
        <v>21273.87136601378</v>
      </c>
      <c r="L16" s="4">
        <f>IF(H16="",IF(H15="","",SUM($L$6:L15)),I16*(100%+($G$2/12))^($J$2-H15)*($G$2/12)/((100%+$G$2/12)^($J$2-H15)-1))</f>
        <v>53861.014940888694</v>
      </c>
      <c r="P16" s="44">
        <f t="shared" si="1"/>
        <v>2.0944968826679231E-3</v>
      </c>
      <c r="Q16" s="44">
        <f t="shared" si="4"/>
        <v>3.2737397821986283E-3</v>
      </c>
      <c r="R16" s="2">
        <f t="shared" si="6"/>
        <v>10366064.203233054</v>
      </c>
      <c r="S16" s="12">
        <f t="shared" si="5"/>
        <v>2.0165072831642733E-2</v>
      </c>
      <c r="T16" s="12"/>
      <c r="U16" s="6"/>
    </row>
    <row r="17" spans="2:21" x14ac:dyDescent="0.35">
      <c r="B17" s="1">
        <f t="shared" si="7"/>
        <v>12</v>
      </c>
      <c r="C17" s="4">
        <f t="shared" si="0"/>
        <v>10018666.666666672</v>
      </c>
      <c r="D17" s="4">
        <f>IF(B17="",IF(B16="","",SUM($D$6:D16)),C17*($G$2/12))</f>
        <v>32143.222222222241</v>
      </c>
      <c r="E17" s="4">
        <f>IF(B17="",IF(B16="","",SUM($E$6:E16)),(E16+(C16*((1+$G$1)^(1/12)-1))/($J$2-B15)))</f>
        <v>34666.666666666686</v>
      </c>
      <c r="F17" s="4">
        <f>IF(B17="",IF(B16="","",SUM($F$6:F16)),D17+E17)</f>
        <v>66809.888888888934</v>
      </c>
      <c r="H17" s="1">
        <f t="shared" si="2"/>
        <v>12</v>
      </c>
      <c r="I17" s="4">
        <f t="shared" si="3"/>
        <v>10168939.726065895</v>
      </c>
      <c r="J17" s="4">
        <f>IF(H17="",IF(H16="","",SUM(J$6:J16)),I17*($G$2/12))</f>
        <v>32625.348287794746</v>
      </c>
      <c r="K17" s="4">
        <f>IF(H17="",IF(H16="","",SUM($K$6:K16)),L17-J17)</f>
        <v>21411.993600415546</v>
      </c>
      <c r="L17" s="4">
        <f>IF(H17="",IF(H16="","",SUM($L$6:L16)),I17*(100%+($G$2/12))^($J$2-H16)*($G$2/12)/((100%+$G$2/12)^($J$2-H16)-1))</f>
        <v>54037.341888210292</v>
      </c>
      <c r="P17" s="44">
        <f t="shared" si="1"/>
        <v>2.1056269559284039E-3</v>
      </c>
      <c r="Q17" s="44">
        <f t="shared" si="4"/>
        <v>3.2737397821989383E-3</v>
      </c>
      <c r="R17" s="2">
        <f t="shared" si="6"/>
        <v>10400000.000000006</v>
      </c>
      <c r="S17" s="12">
        <f t="shared" si="5"/>
        <v>2.2217334032126047E-2</v>
      </c>
      <c r="T17" s="12"/>
      <c r="U17" s="6"/>
    </row>
    <row r="18" spans="2:21" x14ac:dyDescent="0.35">
      <c r="B18" s="1">
        <f t="shared" si="7"/>
        <v>13</v>
      </c>
      <c r="C18" s="4">
        <f t="shared" si="0"/>
        <v>10016685.01798548</v>
      </c>
      <c r="D18" s="4">
        <f>IF(B18="",IF(B17="","",SUM($D$6:D17)),C18*($G$2/12))</f>
        <v>32136.864432703416</v>
      </c>
      <c r="E18" s="4">
        <f>IF(B18="",IF(B17="","",SUM($E$6:E17)),(E17+(C17*((1+$G$1)^(1/12)-1))/($J$2-B16)))</f>
        <v>34780.156312449581</v>
      </c>
      <c r="F18" s="4">
        <f>IF(B18="",IF(B17="","",SUM($F$6:F17)),D18+E18)</f>
        <v>66917.020745153</v>
      </c>
      <c r="H18" s="1">
        <f t="shared" si="2"/>
        <v>13</v>
      </c>
      <c r="I18" s="4">
        <f t="shared" si="3"/>
        <v>10180748.097694218</v>
      </c>
      <c r="J18" s="4">
        <f>IF(H18="",IF(H17="","",SUM(J$6:J17)),I18*($G$2/12))</f>
        <v>32663.233480102284</v>
      </c>
      <c r="K18" s="4">
        <f>IF(H18="",IF(H17="","",SUM($K$6:K17)),L18-J18)</f>
        <v>21551.012603971725</v>
      </c>
      <c r="L18" s="4">
        <f>IF(H18="",IF(H17="","",SUM($L$6:L17)),I18*(100%+($G$2/12))^($J$2-H17)*($G$2/12)/((100%+$G$2/12)^($J$2-H17)-1))</f>
        <v>54214.24608407401</v>
      </c>
      <c r="P18" s="44">
        <f t="shared" si="1"/>
        <v>2.1168397839892235E-3</v>
      </c>
      <c r="Q18" s="44">
        <f t="shared" si="4"/>
        <v>3.2737397821989023E-3</v>
      </c>
      <c r="R18" s="2">
        <f t="shared" si="6"/>
        <v>10434046.893734874</v>
      </c>
      <c r="S18" s="12">
        <f t="shared" si="5"/>
        <v>2.4276179570627516E-2</v>
      </c>
      <c r="T18" s="6"/>
      <c r="U18" s="6"/>
    </row>
    <row r="19" spans="2:21" x14ac:dyDescent="0.35">
      <c r="B19" s="1">
        <f t="shared" si="7"/>
        <v>14</v>
      </c>
      <c r="C19" s="4">
        <f t="shared" si="0"/>
        <v>10014583.020720815</v>
      </c>
      <c r="D19" s="4">
        <f>IF(B19="",IF(B18="","",SUM($D$6:D18)),C19*($G$2/12))</f>
        <v>32130.120524812617</v>
      </c>
      <c r="E19" s="4">
        <f>IF(B19="",IF(B18="","",SUM($E$6:E18)),(E18+(C18*((1+$G$1)^(1/12)-1))/($J$2-B17)))</f>
        <v>34894.01749380074</v>
      </c>
      <c r="F19" s="4">
        <f>IF(B19="",IF(B18="","",SUM($F$6:F18)),D19+E19)</f>
        <v>67024.138018613361</v>
      </c>
      <c r="H19" s="1">
        <f t="shared" si="2"/>
        <v>14</v>
      </c>
      <c r="I19" s="4">
        <f t="shared" si="3"/>
        <v>10192455.652742906</v>
      </c>
      <c r="J19" s="4">
        <f>IF(H19="",IF(H18="","",SUM(J$6:J18)),I19*($G$2/12))</f>
        <v>32700.795219216823</v>
      </c>
      <c r="K19" s="4">
        <f>IF(H19="",IF(H18="","",SUM($K$6:K18)),L19-J19)</f>
        <v>21690.934199024516</v>
      </c>
      <c r="L19" s="4">
        <f>IF(H19="",IF(H18="","",SUM($L$6:L18)),I19*(100%+($G$2/12))^($J$2-H18)*($G$2/12)/((100%+$G$2/12)^($J$2-H18)-1))</f>
        <v>54391.729418241339</v>
      </c>
      <c r="P19" s="44">
        <f t="shared" si="1"/>
        <v>2.1281362350776809E-3</v>
      </c>
      <c r="Q19" s="44">
        <f t="shared" si="4"/>
        <v>3.2737397821984444E-3</v>
      </c>
      <c r="R19" s="2">
        <f t="shared" si="6"/>
        <v>10468205.248140223</v>
      </c>
      <c r="S19" s="12">
        <f t="shared" si="5"/>
        <v>2.6341630571898401E-2</v>
      </c>
      <c r="T19" s="6"/>
      <c r="U19" s="6"/>
    </row>
    <row r="20" spans="2:21" x14ac:dyDescent="0.35">
      <c r="B20" s="1">
        <f t="shared" si="7"/>
        <v>15</v>
      </c>
      <c r="C20" s="4">
        <f t="shared" si="0"/>
        <v>10012359.908130851</v>
      </c>
      <c r="D20" s="4">
        <f>IF(B20="",IF(B19="","",SUM($D$6:D19)),C20*($G$2/12))</f>
        <v>32122.988038586482</v>
      </c>
      <c r="E20" s="4">
        <f>IF(B20="",IF(B19="","",SUM($E$6:E19)),(E19+(C19*((1+$G$1)^(1/12)-1))/($J$2-B18)))</f>
        <v>35008.25142703094</v>
      </c>
      <c r="F20" s="4">
        <f>IF(B20="",IF(B19="","",SUM($F$6:F19)),D20+E20)</f>
        <v>67131.239465617429</v>
      </c>
      <c r="H20" s="1">
        <f t="shared" si="2"/>
        <v>15</v>
      </c>
      <c r="I20" s="4">
        <f t="shared" si="3"/>
        <v>10204061.155618364</v>
      </c>
      <c r="J20" s="4">
        <f>IF(H20="",IF(H19="","",SUM(J$6:J19)),I20*($G$2/12))</f>
        <v>32738.029540942251</v>
      </c>
      <c r="K20" s="4">
        <f>IF(H20="",IF(H19="","",SUM($K$6:K19)),L20-J20)</f>
        <v>21831.76424571819</v>
      </c>
      <c r="L20" s="4">
        <f>IF(H20="",IF(H19="","",SUM($L$6:L19)),I20*(100%+($G$2/12))^($J$2-H19)*($G$2/12)/((100%+$G$2/12)^($J$2-H19)-1))</f>
        <v>54569.793786660441</v>
      </c>
      <c r="P20" s="44">
        <f t="shared" si="1"/>
        <v>2.1395171895552197E-3</v>
      </c>
      <c r="Q20" s="44">
        <f t="shared" si="4"/>
        <v>3.2737397821990268E-3</v>
      </c>
      <c r="R20" s="2">
        <f t="shared" si="6"/>
        <v>10502475.428109283</v>
      </c>
      <c r="S20" s="12">
        <f t="shared" si="5"/>
        <v>2.8413708228464851E-2</v>
      </c>
      <c r="T20" s="6"/>
      <c r="U20" s="6"/>
    </row>
    <row r="21" spans="2:21" x14ac:dyDescent="0.35">
      <c r="B21" s="1">
        <f t="shared" si="7"/>
        <v>16</v>
      </c>
      <c r="C21" s="4">
        <f t="shared" si="0"/>
        <v>10010014.909743359</v>
      </c>
      <c r="D21" s="4">
        <f>IF(B21="",IF(B20="","",SUM($D$6:D20)),C21*($G$2/12))</f>
        <v>32115.46450209328</v>
      </c>
      <c r="E21" s="4">
        <f>IF(B21="",IF(B20="","",SUM($E$6:E20)),(E20+(C20*((1+$G$1)^(1/12)-1))/($J$2-B19)))</f>
        <v>35122.859332432832</v>
      </c>
      <c r="F21" s="4">
        <f>IF(B21="",IF(B20="","",SUM($F$6:F20)),D21+E21)</f>
        <v>67238.32383452612</v>
      </c>
      <c r="H21" s="1">
        <f t="shared" si="2"/>
        <v>16</v>
      </c>
      <c r="I21" s="4">
        <f t="shared" si="3"/>
        <v>10215563.360802656</v>
      </c>
      <c r="J21" s="4">
        <f>IF(H21="",IF(H20="","",SUM(J$6:J20)),I21*($G$2/12))</f>
        <v>32774.932449241853</v>
      </c>
      <c r="K21" s="4">
        <f>IF(H21="",IF(H20="","",SUM($K$6:K20)),L21-J21)</f>
        <v>21973.508642244378</v>
      </c>
      <c r="L21" s="4">
        <f>IF(H21="",IF(H20="","",SUM($L$6:L20)),I21*(100%+($G$2/12))^($J$2-H20)*($G$2/12)/((100%+$G$2/12)^($J$2-H20)-1))</f>
        <v>54748.441091486231</v>
      </c>
      <c r="P21" s="44">
        <f t="shared" si="1"/>
        <v>2.1509835401302703E-3</v>
      </c>
      <c r="Q21" s="44">
        <f t="shared" si="4"/>
        <v>3.273739782199078E-3</v>
      </c>
      <c r="R21" s="2">
        <f t="shared" si="6"/>
        <v>10536857.79972985</v>
      </c>
      <c r="S21" s="12">
        <f t="shared" si="5"/>
        <v>3.0492433800846361E-2</v>
      </c>
      <c r="T21" s="6"/>
      <c r="U21" s="6"/>
    </row>
    <row r="22" spans="2:21" x14ac:dyDescent="0.35">
      <c r="B22" s="1">
        <f t="shared" si="7"/>
        <v>17</v>
      </c>
      <c r="C22" s="4">
        <f t="shared" si="0"/>
        <v>10007547.251339497</v>
      </c>
      <c r="D22" s="4">
        <f>IF(B22="",IF(B21="","",SUM($D$6:D21)),C22*($G$2/12))</f>
        <v>32107.547431380888</v>
      </c>
      <c r="E22" s="4">
        <f>IF(B22="",IF(B21="","",SUM($E$6:E21)),(E21+(C21*((1+$G$1)^(1/12)-1))/($J$2-B20)))</f>
        <v>35237.842434293991</v>
      </c>
      <c r="F22" s="4">
        <f>IF(B22="",IF(B21="","",SUM($F$6:F21)),D22+E22)</f>
        <v>67345.389865674879</v>
      </c>
      <c r="H22" s="1">
        <f t="shared" si="2"/>
        <v>17</v>
      </c>
      <c r="I22" s="4">
        <f t="shared" si="3"/>
        <v>10226961.012782848</v>
      </c>
      <c r="J22" s="4">
        <f>IF(H22="",IF(H21="","",SUM(J$6:J21)),I22*($G$2/12))</f>
        <v>32811.499916011635</v>
      </c>
      <c r="K22" s="4">
        <f>IF(H22="",IF(H21="","",SUM($K$6:K21)),L22-J22)</f>
        <v>22116.173325089148</v>
      </c>
      <c r="L22" s="4">
        <f>IF(H22="",IF(H21="","",SUM($L$6:L21)),I22*(100%+($G$2/12))^($J$2-H21)*($G$2/12)/((100%+$G$2/12)^($J$2-H21)-1))</f>
        <v>54927.673241100783</v>
      </c>
      <c r="P22" s="44">
        <f t="shared" si="1"/>
        <v>2.1625361920756107E-3</v>
      </c>
      <c r="Q22" s="44">
        <f t="shared" si="4"/>
        <v>3.2737397821985511E-3</v>
      </c>
      <c r="R22" s="2">
        <f t="shared" si="6"/>
        <v>10571352.730288198</v>
      </c>
      <c r="S22" s="12">
        <f t="shared" si="5"/>
        <v>3.2577828617772538E-2</v>
      </c>
      <c r="T22" s="6"/>
      <c r="U22" s="6"/>
    </row>
    <row r="23" spans="2:21" x14ac:dyDescent="0.35">
      <c r="B23" s="1">
        <f t="shared" si="7"/>
        <v>18</v>
      </c>
      <c r="C23" s="4">
        <f t="shared" si="0"/>
        <v>10004956.154937532</v>
      </c>
      <c r="D23" s="4">
        <f>IF(B23="",IF(B22="","",SUM($D$6:D22)),C23*($G$2/12))</f>
        <v>32099.234330424581</v>
      </c>
      <c r="E23" s="4">
        <f>IF(B23="",IF(B22="","",SUM($E$6:E22)),(E22+(C22*((1+$G$1)^(1/12)-1))/($J$2-B21)))</f>
        <v>35353.201960909995</v>
      </c>
      <c r="F23" s="4">
        <f>IF(B23="",IF(B22="","",SUM($F$6:F22)),D23+E23)</f>
        <v>67452.436291334569</v>
      </c>
      <c r="H23" s="1">
        <f t="shared" si="2"/>
        <v>18</v>
      </c>
      <c r="I23" s="4">
        <f t="shared" si="3"/>
        <v>10238252.845979858</v>
      </c>
      <c r="J23" s="4">
        <f>IF(H23="",IF(H22="","",SUM(J$6:J22)),I23*($G$2/12))</f>
        <v>32847.72788085205</v>
      </c>
      <c r="K23" s="4">
        <f>IF(H23="",IF(H22="","",SUM($K$6:K22)),L23-J23)</f>
        <v>22259.764269281739</v>
      </c>
      <c r="L23" s="4">
        <f>IF(H23="",IF(H22="","",SUM($L$6:L22)),I23*(100%+($G$2/12))^($J$2-H22)*($G$2/12)/((100%+$G$2/12)^($J$2-H22)-1))</f>
        <v>55107.492150133789</v>
      </c>
      <c r="P23" s="44">
        <f t="shared" si="1"/>
        <v>2.1741760634503412E-3</v>
      </c>
      <c r="Q23" s="44">
        <f t="shared" si="4"/>
        <v>3.2737397821987462E-3</v>
      </c>
      <c r="R23" s="2">
        <f t="shared" si="6"/>
        <v>10605960.588273</v>
      </c>
      <c r="S23" s="12">
        <f t="shared" si="5"/>
        <v>3.4669914076403026E-2</v>
      </c>
      <c r="T23" s="6"/>
      <c r="U23" s="6"/>
    </row>
    <row r="24" spans="2:21" x14ac:dyDescent="0.35">
      <c r="B24" s="1">
        <f t="shared" si="7"/>
        <v>19</v>
      </c>
      <c r="C24" s="4">
        <f t="shared" si="0"/>
        <v>10002240.838776508</v>
      </c>
      <c r="D24" s="4">
        <f>IF(B24="",IF(B23="","",SUM($D$6:D23)),C24*($G$2/12))</f>
        <v>32090.522691074631</v>
      </c>
      <c r="E24" s="4">
        <f>IF(B24="",IF(B23="","",SUM($E$6:E23)),(E23+(C23*((1+$G$1)^(1/12)-1))/($J$2-B22)))</f>
        <v>35468.939144597542</v>
      </c>
      <c r="F24" s="4">
        <f>IF(B24="",IF(B23="","",SUM($F$6:F23)),D24+E24)</f>
        <v>67559.461835672177</v>
      </c>
      <c r="H24" s="1">
        <f t="shared" si="2"/>
        <v>19</v>
      </c>
      <c r="I24" s="4">
        <f t="shared" si="3"/>
        <v>10249437.584676841</v>
      </c>
      <c r="J24" s="4">
        <f>IF(H24="",IF(H23="","",SUM(J$6:J23)),I24*($G$2/12))</f>
        <v>32883.612250838203</v>
      </c>
      <c r="K24" s="4">
        <f>IF(H24="",IF(H23="","",SUM($K$6:K23)),L24-J24)</f>
        <v>22404.287488644688</v>
      </c>
      <c r="L24" s="4">
        <f>IF(H24="",IF(H23="","",SUM($L$6:L23)),I24*(100%+($G$2/12))^($J$2-H23)*($G$2/12)/((100%+$G$2/12)^($J$2-H23)-1))</f>
        <v>55287.899739482891</v>
      </c>
      <c r="P24" s="44">
        <f t="shared" si="1"/>
        <v>2.185904085326559E-3</v>
      </c>
      <c r="Q24" s="44">
        <f t="shared" si="4"/>
        <v>3.2737397821988286E-3</v>
      </c>
      <c r="R24" s="2">
        <f t="shared" si="6"/>
        <v>10640681.743379263</v>
      </c>
      <c r="S24" s="12">
        <f t="shared" si="5"/>
        <v>3.6768711642546581E-2</v>
      </c>
      <c r="T24" s="6"/>
      <c r="U24" s="6"/>
    </row>
    <row r="25" spans="2:21" x14ac:dyDescent="0.35">
      <c r="B25" s="1">
        <f t="shared" si="7"/>
        <v>20</v>
      </c>
      <c r="C25" s="4">
        <f t="shared" si="0"/>
        <v>9999400.5172998365</v>
      </c>
      <c r="D25" s="4">
        <f>IF(B25="",IF(B24="","",SUM($D$6:D24)),C25*($G$2/12))</f>
        <v>32081.409993003643</v>
      </c>
      <c r="E25" s="4">
        <f>IF(B25="",IF(B24="","",SUM($E$6:E24)),(E24+(C24*((1+$G$1)^(1/12)-1))/($J$2-B23)))</f>
        <v>35585.055221707604</v>
      </c>
      <c r="F25" s="4">
        <f>IF(B25="",IF(B24="","",SUM($F$6:F24)),D25+E25)</f>
        <v>67666.46521471125</v>
      </c>
      <c r="H25" s="1">
        <f t="shared" si="2"/>
        <v>20</v>
      </c>
      <c r="I25" s="4">
        <f t="shared" si="3"/>
        <v>10260513.942947075</v>
      </c>
      <c r="J25" s="4">
        <f>IF(H25="",IF(H24="","",SUM(J$6:J24)),I25*($G$2/12))</f>
        <v>32919.148900288536</v>
      </c>
      <c r="K25" s="4">
        <f>IF(H25="",IF(H24="","",SUM($K$6:K24)),L25-J25)</f>
        <v>22549.74903604573</v>
      </c>
      <c r="L25" s="4">
        <f>IF(H25="",IF(H24="","",SUM($L$6:L24)),I25*(100%+($G$2/12))^($J$2-H24)*($G$2/12)/((100%+$G$2/12)^($J$2-H24)-1))</f>
        <v>55468.897936334266</v>
      </c>
      <c r="P25" s="44">
        <f t="shared" si="1"/>
        <v>2.1977212020208884E-3</v>
      </c>
      <c r="Q25" s="44">
        <f t="shared" si="4"/>
        <v>3.2737397821989991E-3</v>
      </c>
      <c r="R25" s="2">
        <f t="shared" si="6"/>
        <v>10675516.566512281</v>
      </c>
      <c r="S25" s="12">
        <f t="shared" si="5"/>
        <v>3.8874242850881431E-2</v>
      </c>
      <c r="T25" s="6"/>
      <c r="U25" s="6"/>
    </row>
    <row r="26" spans="2:21" x14ac:dyDescent="0.35">
      <c r="B26" s="1">
        <f t="shared" si="7"/>
        <v>21</v>
      </c>
      <c r="C26" s="4">
        <f t="shared" si="0"/>
        <v>9996434.4011388216</v>
      </c>
      <c r="D26" s="4">
        <f>IF(B26="",IF(B25="","",SUM($D$6:D25)),C26*($G$2/12))</f>
        <v>32071.893703653721</v>
      </c>
      <c r="E26" s="4">
        <f>IF(B26="",IF(B25="","",SUM($E$6:E25)),(E25+(C25*((1+$G$1)^(1/12)-1))/($J$2-B24)))</f>
        <v>35701.551432638655</v>
      </c>
      <c r="F26" s="4">
        <f>IF(B26="",IF(B25="","",SUM($F$6:F25)),D26+E26)</f>
        <v>67773.445136292372</v>
      </c>
      <c r="H26" s="1">
        <f t="shared" si="2"/>
        <v>21</v>
      </c>
      <c r="I26" s="4">
        <f t="shared" si="3"/>
        <v>10271480.624581363</v>
      </c>
      <c r="J26" s="4">
        <f>IF(H26="",IF(H25="","",SUM(J$6:J25)),I26*($G$2/12))</f>
        <v>32954.333670531872</v>
      </c>
      <c r="K26" s="4">
        <f>IF(H26="",IF(H25="","",SUM($K$6:K25)),L26-J26)</f>
        <v>22696.155003651293</v>
      </c>
      <c r="L26" s="4">
        <f>IF(H26="",IF(H25="","",SUM($L$6:L25)),I26*(100%+($G$2/12))^($J$2-H25)*($G$2/12)/((100%+$G$2/12)^($J$2-H25)-1))</f>
        <v>55650.488674183165</v>
      </c>
      <c r="P26" s="44">
        <f t="shared" si="1"/>
        <v>2.2096283713309663E-3</v>
      </c>
      <c r="Q26" s="44">
        <f t="shared" si="4"/>
        <v>3.2737397821987414E-3</v>
      </c>
      <c r="R26" s="2">
        <f t="shared" si="6"/>
        <v>10710465.429791596</v>
      </c>
      <c r="S26" s="12">
        <f t="shared" si="5"/>
        <v>4.0986529305176468E-2</v>
      </c>
      <c r="T26" s="6"/>
      <c r="U26" s="6"/>
    </row>
    <row r="27" spans="2:21" x14ac:dyDescent="0.35">
      <c r="B27" s="1">
        <f t="shared" si="7"/>
        <v>22</v>
      </c>
      <c r="C27" s="4">
        <f t="shared" si="0"/>
        <v>9993341.6970961206</v>
      </c>
      <c r="D27" s="4">
        <f>IF(B27="",IF(B26="","",SUM($D$6:D26)),C27*($G$2/12))</f>
        <v>32061.971278183388</v>
      </c>
      <c r="E27" s="4">
        <f>IF(B27="",IF(B26="","",SUM($E$6:E26)),(E26+(C26*((1+$G$1)^(1/12)-1))/($J$2-B25)))</f>
        <v>35818.429021849901</v>
      </c>
      <c r="F27" s="4">
        <f>IF(B27="",IF(B26="","",SUM($F$6:F26)),D27+E27)</f>
        <v>67880.400300033289</v>
      </c>
      <c r="H27" s="1">
        <f t="shared" si="2"/>
        <v>22</v>
      </c>
      <c r="I27" s="4">
        <f t="shared" si="3"/>
        <v>10282336.32301495</v>
      </c>
      <c r="J27" s="4">
        <f>IF(H27="",IF(H26="","",SUM(J$6:J26)),I27*($G$2/12))</f>
        <v>32989.162369672966</v>
      </c>
      <c r="K27" s="4">
        <f>IF(H27="",IF(H26="","",SUM($K$6:K26)),L27-J27)</f>
        <v>22843.511523181667</v>
      </c>
      <c r="L27" s="4">
        <f>IF(H27="",IF(H26="","",SUM($L$6:L26)),I27*(100%+($G$2/12))^($J$2-H26)*($G$2/12)/((100%+$G$2/12)^($J$2-H26)-1))</f>
        <v>55832.673892854633</v>
      </c>
      <c r="P27" s="44">
        <f t="shared" si="1"/>
        <v>2.221626564777019E-3</v>
      </c>
      <c r="Q27" s="44">
        <f t="shared" si="4"/>
        <v>3.2737397821986304E-3</v>
      </c>
      <c r="R27" s="2">
        <f t="shared" si="6"/>
        <v>10745528.706554972</v>
      </c>
      <c r="S27" s="12">
        <f t="shared" si="5"/>
        <v>4.3105592678512439E-2</v>
      </c>
      <c r="T27" s="6"/>
      <c r="U27" s="6"/>
    </row>
    <row r="28" spans="2:21" x14ac:dyDescent="0.35">
      <c r="B28" s="1">
        <f t="shared" si="7"/>
        <v>23</v>
      </c>
      <c r="C28" s="4">
        <f t="shared" si="0"/>
        <v>9990121.6081291363</v>
      </c>
      <c r="D28" s="4">
        <f>IF(B28="",IF(B27="","",SUM($D$6:D27)),C28*($G$2/12))</f>
        <v>32051.640159414314</v>
      </c>
      <c r="E28" s="4">
        <f>IF(B28="",IF(B27="","",SUM($E$6:E27)),(E27+(C27*((1+$G$1)^(1/12)-1))/($J$2-B26)))</f>
        <v>35935.689237874598</v>
      </c>
      <c r="F28" s="4">
        <f>IF(B28="",IF(B27="","",SUM($F$6:F27)),D28+E28)</f>
        <v>67987.329397288908</v>
      </c>
      <c r="H28" s="1">
        <f t="shared" si="2"/>
        <v>23</v>
      </c>
      <c r="I28" s="4">
        <f t="shared" si="3"/>
        <v>10293079.721253933</v>
      </c>
      <c r="J28" s="4">
        <f>IF(H28="",IF(H27="","",SUM(J$6:J27)),I28*($G$2/12))</f>
        <v>33023.630772356373</v>
      </c>
      <c r="K28" s="4">
        <f>IF(H28="",IF(H27="","",SUM($K$6:K27)),L28-J28)</f>
        <v>22991.824766167832</v>
      </c>
      <c r="L28" s="4">
        <f>IF(H28="",IF(H27="","",SUM($L$6:L27)),I28*(100%+($G$2/12))^($J$2-H27)*($G$2/12)/((100%+$G$2/12)^($J$2-H27)-1))</f>
        <v>56015.455538524206</v>
      </c>
      <c r="P28" s="44">
        <f t="shared" si="1"/>
        <v>2.2337167678486512E-3</v>
      </c>
      <c r="Q28" s="44">
        <f t="shared" si="4"/>
        <v>3.2737397821988395E-3</v>
      </c>
      <c r="R28" s="2">
        <f t="shared" si="6"/>
        <v>10780706.771362381</v>
      </c>
      <c r="S28" s="12">
        <f t="shared" si="5"/>
        <v>4.5231454713504392E-2</v>
      </c>
      <c r="T28" s="6"/>
      <c r="U28" s="6"/>
    </row>
    <row r="29" spans="2:21" x14ac:dyDescent="0.35">
      <c r="B29" s="1">
        <f t="shared" si="7"/>
        <v>24</v>
      </c>
      <c r="C29" s="4">
        <f t="shared" si="0"/>
        <v>9986773.3333333414</v>
      </c>
      <c r="D29" s="4">
        <f>IF(B29="",IF(B28="","",SUM($D$6:D28)),C29*($G$2/12))</f>
        <v>32040.897777777805</v>
      </c>
      <c r="E29" s="4">
        <f>IF(B29="",IF(B28="","",SUM($E$6:E28)),(E28+(C28*((1+$G$1)^(1/12)-1))/($J$2-B27)))</f>
        <v>36053.333333333365</v>
      </c>
      <c r="F29" s="4">
        <f>IF(B29="",IF(B28="","",SUM($F$6:F28)),D29+E29)</f>
        <v>68094.231111111178</v>
      </c>
      <c r="H29" s="1">
        <f t="shared" si="2"/>
        <v>24</v>
      </c>
      <c r="I29" s="4">
        <f t="shared" si="3"/>
        <v>10303709.491801176</v>
      </c>
      <c r="J29" s="4">
        <f>IF(H29="",IF(H28="","",SUM(J$6:J28)),I29*($G$2/12))</f>
        <v>33057.734619528776</v>
      </c>
      <c r="K29" s="4">
        <f>IF(H29="",IF(H28="","",SUM($K$6:K28)),L29-J29)</f>
        <v>23141.100944209888</v>
      </c>
      <c r="L29" s="4">
        <f>IF(H29="",IF(H28="","",SUM($L$6:L28)),I29*(100%+($G$2/12))^($J$2-H28)*($G$2/12)/((100%+$G$2/12)^($J$2-H28)-1))</f>
        <v>56198.835563738663</v>
      </c>
      <c r="P29" s="44">
        <f t="shared" si="1"/>
        <v>2.2458999802569771E-3</v>
      </c>
      <c r="Q29" s="44">
        <f t="shared" si="4"/>
        <v>3.2737397821988468E-3</v>
      </c>
      <c r="R29" s="2">
        <f t="shared" si="6"/>
        <v>10816000.000000011</v>
      </c>
      <c r="S29" s="12">
        <f t="shared" si="5"/>
        <v>4.7364137222525374E-2</v>
      </c>
      <c r="T29" s="6"/>
      <c r="U29" s="6"/>
    </row>
    <row r="30" spans="2:21" x14ac:dyDescent="0.35">
      <c r="B30" s="1">
        <f t="shared" si="7"/>
        <v>25</v>
      </c>
      <c r="C30" s="4">
        <f t="shared" si="0"/>
        <v>9983296.0679255296</v>
      </c>
      <c r="D30" s="4">
        <f>IF(B30="",IF(B29="","",SUM($D$6:D29)),C30*($G$2/12))</f>
        <v>32029.741551261075</v>
      </c>
      <c r="E30" s="4">
        <f>IF(B30="",IF(B29="","",SUM($E$6:E29)),(E29+(C29*((1+$G$1)^(1/12)-1))/($J$2-B28)))</f>
        <v>36171.36256494758</v>
      </c>
      <c r="F30" s="4">
        <f>IF(B30="",IF(B29="","",SUM($F$6:F29)),D30+E30)</f>
        <v>68201.104116208648</v>
      </c>
      <c r="H30" s="1">
        <f t="shared" si="2"/>
        <v>25</v>
      </c>
      <c r="I30" s="4">
        <f t="shared" si="3"/>
        <v>10314224.296581732</v>
      </c>
      <c r="J30" s="4">
        <f>IF(H30="",IF(H29="","",SUM(J$6:J29)),I30*($G$2/12))</f>
        <v>33091.469618199728</v>
      </c>
      <c r="K30" s="4">
        <f>IF(H30="",IF(H29="","",SUM($K$6:K29)),L30-J30)</f>
        <v>23291.346309237204</v>
      </c>
      <c r="L30" s="4">
        <f>IF(H30="",IF(H29="","",SUM($L$6:L29)),I30*(100%+($G$2/12))^($J$2-H29)*($G$2/12)/((100%+$G$2/12)^($J$2-H29)-1))</f>
        <v>56382.815927436932</v>
      </c>
      <c r="P30" s="44">
        <f t="shared" si="1"/>
        <v>2.2581772161922305E-3</v>
      </c>
      <c r="Q30" s="44">
        <f t="shared" si="4"/>
        <v>3.2737397821989566E-3</v>
      </c>
      <c r="R30" s="2">
        <f t="shared" si="6"/>
        <v>10851408.769484274</v>
      </c>
      <c r="S30" s="12">
        <f t="shared" si="5"/>
        <v>4.9503662087929279E-2</v>
      </c>
      <c r="T30" s="6"/>
      <c r="U30" s="6"/>
    </row>
    <row r="31" spans="2:21" x14ac:dyDescent="0.35">
      <c r="B31" s="1">
        <f t="shared" si="7"/>
        <v>26</v>
      </c>
      <c r="C31" s="4">
        <f t="shared" si="0"/>
        <v>9979689.0032270141</v>
      </c>
      <c r="D31" s="4">
        <f>IF(B31="",IF(B30="","",SUM($D$6:D30)),C31*($G$2/12))</f>
        <v>32018.168885353338</v>
      </c>
      <c r="E31" s="4">
        <f>IF(B31="",IF(B30="","",SUM($E$6:E30)),(E30+(C30*((1+$G$1)^(1/12)-1))/($J$2-B29)))</f>
        <v>36289.778193552789</v>
      </c>
      <c r="F31" s="4">
        <f>IF(B31="",IF(B30="","",SUM($F$6:F30)),D31+E31)</f>
        <v>68307.947078906131</v>
      </c>
      <c r="H31" s="1">
        <f t="shared" si="2"/>
        <v>26</v>
      </c>
      <c r="I31" s="4">
        <f t="shared" si="3"/>
        <v>10324622.786867743</v>
      </c>
      <c r="J31" s="4">
        <f>IF(H31="",IF(H30="","",SUM(J$6:J30)),I31*($G$2/12))</f>
        <v>33124.83144120068</v>
      </c>
      <c r="K31" s="4">
        <f>IF(H31="",IF(H30="","",SUM($K$6:K30)),L31-J31)</f>
        <v>23442.567153770287</v>
      </c>
      <c r="L31" s="4">
        <f>IF(H31="",IF(H30="","",SUM($L$6:L30)),I31*(100%+($G$2/12))^($J$2-H30)*($G$2/12)/((100%+$G$2/12)^($J$2-H30)-1))</f>
        <v>56567.398594970968</v>
      </c>
      <c r="P31" s="44">
        <f t="shared" si="1"/>
        <v>2.2705495045870078E-3</v>
      </c>
      <c r="Q31" s="44">
        <f t="shared" si="4"/>
        <v>3.2737397821986838E-3</v>
      </c>
      <c r="R31" s="2">
        <f t="shared" si="6"/>
        <v>10886933.458065838</v>
      </c>
      <c r="S31" s="12">
        <f t="shared" si="5"/>
        <v>5.1650051262276557E-2</v>
      </c>
      <c r="T31" s="6"/>
      <c r="U31" s="6"/>
    </row>
    <row r="32" spans="2:21" x14ac:dyDescent="0.35">
      <c r="B32" s="1">
        <f t="shared" si="7"/>
        <v>27</v>
      </c>
      <c r="C32" s="4">
        <f t="shared" si="0"/>
        <v>9975951.3266467396</v>
      </c>
      <c r="D32" s="4">
        <f>IF(B32="",IF(B31="","",SUM($D$6:D31)),C32*($G$2/12))</f>
        <v>32006.177172991625</v>
      </c>
      <c r="E32" s="4">
        <f>IF(B32="",IF(B31="","",SUM($E$6:E31)),(E31+(C31*((1+$G$1)^(1/12)-1))/($J$2-B30)))</f>
        <v>36408.581484112197</v>
      </c>
      <c r="F32" s="4">
        <f>IF(B32="",IF(B31="","",SUM($F$6:F31)),D32+E32)</f>
        <v>68414.758657103826</v>
      </c>
      <c r="H32" s="1">
        <f t="shared" si="2"/>
        <v>27</v>
      </c>
      <c r="I32" s="4">
        <f t="shared" si="3"/>
        <v>10334903.603202851</v>
      </c>
      <c r="J32" s="4">
        <f>IF(H32="",IF(H31="","",SUM(J$6:J31)),I32*($G$2/12))</f>
        <v>33157.815726942485</v>
      </c>
      <c r="K32" s="4">
        <f>IF(H32="",IF(H31="","",SUM($K$6:K31)),L32-J32)</f>
        <v>23594.769811184357</v>
      </c>
      <c r="L32" s="4">
        <f>IF(H32="",IF(H31="","",SUM($L$6:L31)),I32*(100%+($G$2/12))^($J$2-H31)*($G$2/12)/((100%+$G$2/12)^($J$2-H31)-1))</f>
        <v>56752.585538126841</v>
      </c>
      <c r="P32" s="44">
        <f t="shared" si="1"/>
        <v>2.283017889385266E-3</v>
      </c>
      <c r="Q32" s="44">
        <f t="shared" si="4"/>
        <v>3.2737397821991621E-3</v>
      </c>
      <c r="R32" s="2">
        <f t="shared" si="6"/>
        <v>10922574.44523366</v>
      </c>
      <c r="S32" s="12">
        <f t="shared" si="5"/>
        <v>5.3803326768558056E-2</v>
      </c>
      <c r="T32" s="6"/>
      <c r="U32" s="6"/>
    </row>
    <row r="33" spans="2:21" x14ac:dyDescent="0.35">
      <c r="B33" s="1">
        <f t="shared" si="7"/>
        <v>28</v>
      </c>
      <c r="C33" s="4">
        <f t="shared" si="0"/>
        <v>9972082.2216643319</v>
      </c>
      <c r="D33" s="4">
        <f>IF(B33="",IF(B32="","",SUM($D$6:D32)),C33*($G$2/12))</f>
        <v>31993.763794506398</v>
      </c>
      <c r="E33" s="4">
        <f>IF(B33="",IF(B32="","",SUM($E$6:E32)),(E32+(C32*((1+$G$1)^(1/12)-1))/($J$2-B31)))</f>
        <v>36527.773705730164</v>
      </c>
      <c r="F33" s="4">
        <f>IF(B33="",IF(B32="","",SUM($F$6:F32)),D33+E33)</f>
        <v>68521.537500236562</v>
      </c>
      <c r="H33" s="1">
        <f t="shared" si="2"/>
        <v>28</v>
      </c>
      <c r="I33" s="4">
        <f t="shared" si="3"/>
        <v>10345065.37532608</v>
      </c>
      <c r="J33" s="4">
        <f>IF(H33="",IF(H32="","",SUM(J$6:J32)),I33*($G$2/12))</f>
        <v>33190.418079171177</v>
      </c>
      <c r="K33" s="4">
        <f>IF(H33="",IF(H32="","",SUM($K$6:K32)),L33-J33)</f>
        <v>23747.960655974464</v>
      </c>
      <c r="L33" s="4">
        <f>IF(H33="",IF(H32="","",SUM($L$6:L32)),I33*(100%+($G$2/12))^($J$2-H32)*($G$2/12)/((100%+$G$2/12)^($J$2-H32)-1))</f>
        <v>56938.378735145641</v>
      </c>
      <c r="P33" s="44">
        <f t="shared" si="1"/>
        <v>2.2955834298172251E-3</v>
      </c>
      <c r="Q33" s="44">
        <f t="shared" si="4"/>
        <v>3.2737397821986942E-3</v>
      </c>
      <c r="R33" s="2">
        <f t="shared" si="6"/>
        <v>10958332.111719051</v>
      </c>
      <c r="S33" s="12">
        <f t="shared" si="5"/>
        <v>5.5963510700422367E-2</v>
      </c>
      <c r="T33" s="6"/>
      <c r="U33" s="6"/>
    </row>
    <row r="34" spans="2:21" x14ac:dyDescent="0.35">
      <c r="B34" s="1">
        <f t="shared" si="7"/>
        <v>29</v>
      </c>
      <c r="C34" s="4">
        <f t="shared" si="0"/>
        <v>9968080.867813088</v>
      </c>
      <c r="D34" s="4">
        <f>IF(B34="",IF(B33="","",SUM($D$6:D33)),C34*($G$2/12))</f>
        <v>31980.926117566993</v>
      </c>
      <c r="E34" s="4">
        <f>IF(B34="",IF(B33="","",SUM($E$6:E33)),(E33+(C33*((1+$G$1)^(1/12)-1))/($J$2-B32)))</f>
        <v>36647.356131665772</v>
      </c>
      <c r="F34" s="4">
        <f>IF(B34="",IF(B33="","",SUM($F$6:F33)),D34+E34)</f>
        <v>68628.282249232769</v>
      </c>
      <c r="H34" s="1">
        <f t="shared" si="2"/>
        <v>29</v>
      </c>
      <c r="I34" s="4">
        <f t="shared" si="3"/>
        <v>10355106.722095214</v>
      </c>
      <c r="J34" s="4">
        <f>IF(H34="",IF(H33="","",SUM(J$6:J33)),I34*($G$2/12))</f>
        <v>33222.634066722145</v>
      </c>
      <c r="K34" s="4">
        <f>IF(H34="",IF(H33="","",SUM($K$6:K33)),L34-J34)</f>
        <v>23902.146104022642</v>
      </c>
      <c r="L34" s="4">
        <f>IF(H34="",IF(H33="","",SUM($L$6:L33)),I34*(100%+($G$2/12))^($J$2-H33)*($G$2/12)/((100%+$G$2/12)^($J$2-H33)-1))</f>
        <v>57124.780170744787</v>
      </c>
      <c r="P34" s="44">
        <f t="shared" si="1"/>
        <v>2.3082472006803589E-3</v>
      </c>
      <c r="Q34" s="44">
        <f t="shared" si="4"/>
        <v>3.2737397821987523E-3</v>
      </c>
      <c r="R34" s="2">
        <f t="shared" si="6"/>
        <v>10994206.839499734</v>
      </c>
      <c r="S34" s="12">
        <f t="shared" si="5"/>
        <v>5.8130625222401332E-2</v>
      </c>
      <c r="T34" s="6"/>
      <c r="U34" s="6"/>
    </row>
    <row r="35" spans="2:21" x14ac:dyDescent="0.35">
      <c r="B35" s="1">
        <f t="shared" si="7"/>
        <v>30</v>
      </c>
      <c r="C35" s="4">
        <f t="shared" si="0"/>
        <v>9963946.4406628776</v>
      </c>
      <c r="D35" s="4">
        <f>IF(B35="",IF(B34="","",SUM($D$6:D34)),C35*($G$2/12))</f>
        <v>31967.661497126734</v>
      </c>
      <c r="E35" s="4">
        <f>IF(B35="",IF(B34="","",SUM($E$6:E34)),(E34+(C34*((1+$G$1)^(1/12)-1))/($J$2-B33)))</f>
        <v>36767.330039346416</v>
      </c>
      <c r="F35" s="4">
        <f>IF(B35="",IF(B34="","",SUM($F$6:F34)),D35+E35)</f>
        <v>68734.991536473157</v>
      </c>
      <c r="H35" s="1">
        <f t="shared" si="2"/>
        <v>30</v>
      </c>
      <c r="I35" s="4">
        <f t="shared" si="3"/>
        <v>10365026.251409648</v>
      </c>
      <c r="J35" s="4">
        <f>IF(H35="",IF(H34="","",SUM(J$6:J34)),I35*($G$2/12))</f>
        <v>33254.459223272621</v>
      </c>
      <c r="K35" s="4">
        <f>IF(H35="",IF(H34="","",SUM($K$6:K34)),L35-J35)</f>
        <v>24057.332612866485</v>
      </c>
      <c r="L35" s="4">
        <f>IF(H35="",IF(H34="","",SUM($L$6:L34)),I35*(100%+($G$2/12))^($J$2-H34)*($G$2/12)/((100%+$G$2/12)^($J$2-H34)-1))</f>
        <v>57311.791836139106</v>
      </c>
      <c r="P35" s="44">
        <f t="shared" si="1"/>
        <v>2.3210102926265793E-3</v>
      </c>
      <c r="Q35" s="44">
        <f t="shared" si="4"/>
        <v>3.2737397821986309E-3</v>
      </c>
      <c r="R35" s="2">
        <f t="shared" si="6"/>
        <v>11030199.011803929</v>
      </c>
      <c r="S35" s="12">
        <f t="shared" si="5"/>
        <v>6.0304692570138443E-2</v>
      </c>
      <c r="T35" s="6"/>
      <c r="U35" s="6"/>
    </row>
    <row r="36" spans="2:21" x14ac:dyDescent="0.35">
      <c r="B36" s="1">
        <f t="shared" si="7"/>
        <v>31</v>
      </c>
      <c r="C36" s="4">
        <f t="shared" si="0"/>
        <v>9959678.1118029933</v>
      </c>
      <c r="D36" s="4">
        <f>IF(B36="",IF(B35="","",SUM($D$6:D35)),C36*($G$2/12))</f>
        <v>31953.967275367937</v>
      </c>
      <c r="E36" s="4">
        <f>IF(B36="",IF(B35="","",SUM($E$6:E35)),(E35+(C35*((1+$G$1)^(1/12)-1))/($J$2-B34)))</f>
        <v>36887.69671038146</v>
      </c>
      <c r="F36" s="4">
        <f>IF(B36="",IF(B35="","",SUM($F$6:F35)),D36+E36)</f>
        <v>68841.663985749401</v>
      </c>
      <c r="H36" s="1">
        <f t="shared" si="2"/>
        <v>31</v>
      </c>
      <c r="I36" s="4">
        <f t="shared" si="3"/>
        <v>10374822.560132729</v>
      </c>
      <c r="J36" s="4">
        <f>IF(H36="",IF(H35="","",SUM(J$6:J35)),I36*($G$2/12))</f>
        <v>33285.889047092503</v>
      </c>
      <c r="K36" s="4">
        <f>IF(H36="",IF(H35="","",SUM($K$6:K35)),L36-J36)</f>
        <v>24213.526681969663</v>
      </c>
      <c r="L36" s="4">
        <f>IF(H36="",IF(H35="","",SUM($L$6:L35)),I36*(100%+($G$2/12))^($J$2-H35)*($G$2/12)/((100%+$G$2/12)^($J$2-H35)-1))</f>
        <v>57499.415729062166</v>
      </c>
      <c r="P36" s="44">
        <f t="shared" si="1"/>
        <v>2.3338738124558237E-3</v>
      </c>
      <c r="Q36" s="44">
        <f t="shared" si="4"/>
        <v>3.2737397821987185E-3</v>
      </c>
      <c r="R36" s="2">
        <f t="shared" si="6"/>
        <v>11066309.013114443</v>
      </c>
      <c r="S36" s="12">
        <f t="shared" si="5"/>
        <v>6.2485735050616116E-2</v>
      </c>
    </row>
    <row r="37" spans="2:21" x14ac:dyDescent="0.35">
      <c r="B37" s="1">
        <f t="shared" si="7"/>
        <v>32</v>
      </c>
      <c r="C37" s="4">
        <f t="shared" si="0"/>
        <v>9955275.0488249231</v>
      </c>
      <c r="D37" s="4">
        <f>IF(B37="",IF(B36="","",SUM($D$6:D36)),C37*($G$2/12))</f>
        <v>31939.840781646628</v>
      </c>
      <c r="E37" s="4">
        <f>IF(B37="",IF(B36="","",SUM($E$6:E36)),(E36+(C36*((1+$G$1)^(1/12)-1))/($J$2-B35)))</f>
        <v>37008.457430575923</v>
      </c>
      <c r="F37" s="4">
        <f>IF(B37="",IF(B36="","",SUM($F$6:F36)),D37+E37)</f>
        <v>68948.298212222551</v>
      </c>
      <c r="H37" s="1">
        <f t="shared" si="2"/>
        <v>32</v>
      </c>
      <c r="I37" s="4">
        <f t="shared" si="3"/>
        <v>10384494.234013556</v>
      </c>
      <c r="J37" s="4">
        <f>IF(H37="",IF(H36="","",SUM(J$6:J36)),I37*($G$2/12))</f>
        <v>33316.919000793489</v>
      </c>
      <c r="K37" s="4">
        <f>IF(H37="",IF(H36="","",SUM($K$6:K36)),L37-J37)</f>
        <v>24370.734852994115</v>
      </c>
      <c r="L37" s="4">
        <f>IF(H37="",IF(H36="","",SUM($L$6:L36)),I37*(100%+($G$2/12))^($J$2-H36)*($G$2/12)/((100%+$G$2/12)^($J$2-H36)-1))</f>
        <v>57687.653853787604</v>
      </c>
      <c r="P37" s="44">
        <f t="shared" si="1"/>
        <v>2.3468388834161783E-3</v>
      </c>
      <c r="Q37" s="44">
        <f t="shared" si="4"/>
        <v>3.273739782199143E-3</v>
      </c>
      <c r="R37" s="2">
        <f t="shared" si="6"/>
        <v>11102537.229172783</v>
      </c>
      <c r="S37" s="12">
        <f t="shared" si="5"/>
        <v>6.4673775042385209E-2</v>
      </c>
    </row>
    <row r="38" spans="2:21" x14ac:dyDescent="0.35">
      <c r="B38" s="1">
        <f t="shared" si="7"/>
        <v>33</v>
      </c>
      <c r="C38" s="4">
        <f t="shared" si="0"/>
        <v>9950736.4153050501</v>
      </c>
      <c r="D38" s="4">
        <f>IF(B38="",IF(B37="","",SUM($D$6:D37)),C38*($G$2/12))</f>
        <v>31925.279332437036</v>
      </c>
      <c r="E38" s="4">
        <f>IF(B38="",IF(B37="","",SUM($E$6:E37)),(E37+(C37*((1+$G$1)^(1/12)-1))/($J$2-B36)))</f>
        <v>37129.613489944211</v>
      </c>
      <c r="F38" s="4">
        <f>IF(B38="",IF(B37="","",SUM($F$6:F37)),D38+E38)</f>
        <v>69054.892822381255</v>
      </c>
      <c r="H38" s="1">
        <f t="shared" si="2"/>
        <v>33</v>
      </c>
      <c r="I38" s="4">
        <f t="shared" si="3"/>
        <v>10394039.847608257</v>
      </c>
      <c r="J38" s="4">
        <f>IF(H38="",IF(H37="","",SUM(J$6:J37)),I38*($G$2/12))</f>
        <v>33347.544511076492</v>
      </c>
      <c r="K38" s="4">
        <f>IF(H38="",IF(H37="","",SUM($K$6:K37)),L38-J38)</f>
        <v>24528.963710073978</v>
      </c>
      <c r="L38" s="4">
        <f>IF(H38="",IF(H37="","",SUM($L$6:L37)),I38*(100%+($G$2/12))^($J$2-H37)*($G$2/12)/((100%+$G$2/12)^($J$2-H37)-1))</f>
        <v>57876.50822115047</v>
      </c>
      <c r="P38" s="44">
        <f t="shared" si="1"/>
        <v>2.3599066455107219E-3</v>
      </c>
      <c r="Q38" s="44">
        <f t="shared" si="4"/>
        <v>3.2737397821989401E-3</v>
      </c>
      <c r="R38" s="2">
        <f t="shared" si="6"/>
        <v>11138884.04698327</v>
      </c>
      <c r="S38" s="12">
        <f t="shared" si="5"/>
        <v>6.6868834995794588E-2</v>
      </c>
    </row>
    <row r="39" spans="2:21" x14ac:dyDescent="0.35">
      <c r="B39" s="1">
        <f t="shared" si="7"/>
        <v>34</v>
      </c>
      <c r="C39" s="4">
        <f t="shared" si="0"/>
        <v>9946061.3707872853</v>
      </c>
      <c r="D39" s="4">
        <f>IF(B39="",IF(B38="","",SUM($D$6:D38)),C39*($G$2/12))</f>
        <v>31910.280231275876</v>
      </c>
      <c r="E39" s="4">
        <f>IF(B39="",IF(B38="","",SUM($E$6:E38)),(E38+(C38*((1+$G$1)^(1/12)-1))/($J$2-B37)))</f>
        <v>37251.166182723908</v>
      </c>
      <c r="F39" s="4">
        <f>IF(B39="",IF(B38="","",SUM($F$6:F38)),D39+E39)</f>
        <v>69161.446413999787</v>
      </c>
      <c r="H39" s="1">
        <f t="shared" si="2"/>
        <v>34</v>
      </c>
      <c r="I39" s="4">
        <f t="shared" si="3"/>
        <v>10403457.964200746</v>
      </c>
      <c r="J39" s="4">
        <f>IF(H39="",IF(H38="","",SUM(J$6:J38)),I39*($G$2/12))</f>
        <v>33377.760968477392</v>
      </c>
      <c r="K39" s="4">
        <f>IF(H39="",IF(H38="","",SUM($K$6:K38)),L39-J39)</f>
        <v>24688.219880091419</v>
      </c>
      <c r="L39" s="4">
        <f>IF(H39="",IF(H38="","",SUM($L$6:L38)),I39*(100%+($G$2/12))^($J$2-H38)*($G$2/12)/((100%+$G$2/12)^($J$2-H38)-1))</f>
        <v>58065.980848568812</v>
      </c>
      <c r="P39" s="44">
        <f t="shared" si="1"/>
        <v>2.3730782558112743E-3</v>
      </c>
      <c r="Q39" s="44">
        <f t="shared" si="4"/>
        <v>3.273739782198888E-3</v>
      </c>
      <c r="R39" s="2">
        <f t="shared" si="6"/>
        <v>11175349.85481718</v>
      </c>
      <c r="S39" s="12">
        <f t="shared" si="5"/>
        <v>6.9070937433221083E-2</v>
      </c>
    </row>
    <row r="40" spans="2:21" x14ac:dyDescent="0.35">
      <c r="B40" s="1">
        <f t="shared" si="7"/>
        <v>35</v>
      </c>
      <c r="C40" s="4">
        <f t="shared" si="0"/>
        <v>9941249.0707656331</v>
      </c>
      <c r="D40" s="4">
        <f>IF(B40="",IF(B39="","",SUM($D$6:D39)),C40*($G$2/12))</f>
        <v>31894.840768706406</v>
      </c>
      <c r="E40" s="4">
        <f>IF(B40="",IF(B39="","",SUM($E$6:E39)),(E39+(C39*((1+$G$1)^(1/12)-1))/($J$2-B38)))</f>
        <v>37373.116807389597</v>
      </c>
      <c r="F40" s="4">
        <f>IF(B40="",IF(B39="","",SUM($F$6:F39)),D40+E40)</f>
        <v>69267.957576096</v>
      </c>
      <c r="H40" s="1">
        <f t="shared" si="2"/>
        <v>35</v>
      </c>
      <c r="I40" s="4">
        <f t="shared" si="3"/>
        <v>10412747.13572292</v>
      </c>
      <c r="J40" s="4">
        <f>IF(H40="",IF(H39="","",SUM(J$6:J39)),I40*($G$2/12))</f>
        <v>33407.563727111039</v>
      </c>
      <c r="K40" s="4">
        <f>IF(H40="",IF(H39="","",SUM($K$6:K39)),L40-J40)</f>
        <v>24848.510032954131</v>
      </c>
      <c r="L40" s="4">
        <f>IF(H40="",IF(H39="","",SUM($L$6:L39)),I40*(100%+($G$2/12))^($J$2-H39)*($G$2/12)/((100%+$G$2/12)^($J$2-H39)-1))</f>
        <v>58256.07376006517</v>
      </c>
      <c r="P40" s="44">
        <f t="shared" si="1"/>
        <v>2.3863548887792124E-3</v>
      </c>
      <c r="Q40" s="44">
        <f t="shared" si="4"/>
        <v>3.273739782198885E-3</v>
      </c>
      <c r="R40" s="2">
        <f t="shared" si="6"/>
        <v>11211935.042216886</v>
      </c>
      <c r="S40" s="12">
        <f t="shared" si="5"/>
        <v>7.1280104949301037E-2</v>
      </c>
    </row>
    <row r="41" spans="2:21" x14ac:dyDescent="0.35">
      <c r="B41" s="1">
        <f t="shared" si="7"/>
        <v>36</v>
      </c>
      <c r="C41" s="4">
        <f t="shared" si="0"/>
        <v>9936298.6666666791</v>
      </c>
      <c r="D41" s="4">
        <f>IF(B41="",IF(B40="","",SUM($D$6:D40)),C41*($G$2/12))</f>
        <v>31878.958222222263</v>
      </c>
      <c r="E41" s="4">
        <f>IF(B41="",IF(B40="","",SUM($E$6:E40)),(E40+(C40*((1+$G$1)^(1/12)-1))/($J$2-B39)))</f>
        <v>37495.466666666718</v>
      </c>
      <c r="F41" s="4">
        <f>IF(B41="",IF(B40="","",SUM($F$6:F40)),D41+E41)</f>
        <v>69374.424888888985</v>
      </c>
      <c r="H41" s="1">
        <f t="shared" si="2"/>
        <v>36</v>
      </c>
      <c r="I41" s="4">
        <f t="shared" si="3"/>
        <v>10421905.902674338</v>
      </c>
      <c r="J41" s="4">
        <f>IF(H41="",IF(H40="","",SUM(J$6:J40)),I41*($G$2/12))</f>
        <v>33436.948104413503</v>
      </c>
      <c r="K41" s="4">
        <f>IF(H41="",IF(H40="","",SUM($K$6:K40)),L41-J41)</f>
        <v>25009.840881874705</v>
      </c>
      <c r="L41" s="4">
        <f>IF(H41="",IF(H40="","",SUM($L$6:L40)),I41*(100%+($G$2/12))^($J$2-H40)*($G$2/12)/((100%+$G$2/12)^($J$2-H40)-1))</f>
        <v>58446.788986288208</v>
      </c>
      <c r="P41" s="44">
        <f t="shared" si="1"/>
        <v>2.399737736593553E-3</v>
      </c>
      <c r="Q41" s="44">
        <f t="shared" si="4"/>
        <v>3.2737397821988772E-3</v>
      </c>
      <c r="R41" s="2">
        <f t="shared" si="6"/>
        <v>11248640.00000002</v>
      </c>
      <c r="S41" s="12">
        <f t="shared" si="5"/>
        <v>7.3496360211161627E-2</v>
      </c>
    </row>
    <row r="42" spans="2:21" x14ac:dyDescent="0.35">
      <c r="B42" s="1">
        <f t="shared" si="7"/>
        <v>37</v>
      </c>
      <c r="C42" s="4">
        <f t="shared" si="0"/>
        <v>9931209.3058320098</v>
      </c>
      <c r="D42" s="4">
        <f>IF(B42="",IF(B41="","",SUM($D$6:D41)),C42*($G$2/12))</f>
        <v>31862.629856211031</v>
      </c>
      <c r="E42" s="4">
        <f>IF(B42="",IF(B41="","",SUM($E$6:E41)),(E41+(C41*((1+$G$1)^(1/12)-1))/($J$2-B40)))</f>
        <v>37618.217067545498</v>
      </c>
      <c r="F42" s="4">
        <f>IF(B42="",IF(B41="","",SUM($F$6:F41)),D42+E42)</f>
        <v>69480.84692375653</v>
      </c>
      <c r="H42" s="1">
        <f t="shared" si="2"/>
        <v>37</v>
      </c>
      <c r="I42" s="4">
        <f t="shared" si="3"/>
        <v>10430932.794041341</v>
      </c>
      <c r="J42" s="4">
        <f>IF(H42="",IF(H41="","",SUM(J$6:J41)),I42*($G$2/12))</f>
        <v>33465.909380882636</v>
      </c>
      <c r="K42" s="4">
        <f>IF(H42="",IF(H41="","",SUM($K$6:K41)),L42-J42)</f>
        <v>25172.219183651767</v>
      </c>
      <c r="L42" s="4">
        <f>IF(H42="",IF(H41="","",SUM($L$6:L41)),I42*(100%+($G$2/12))^($J$2-H41)*($G$2/12)/((100%+$G$2/12)^($J$2-H41)-1))</f>
        <v>58638.128564534403</v>
      </c>
      <c r="P42" s="44">
        <f t="shared" si="1"/>
        <v>2.4132280094864927E-3</v>
      </c>
      <c r="Q42" s="44">
        <f t="shared" si="4"/>
        <v>3.2737397821988919E-3</v>
      </c>
      <c r="R42" s="2">
        <f t="shared" si="6"/>
        <v>11285465.120263655</v>
      </c>
      <c r="S42" s="12">
        <f t="shared" si="5"/>
        <v>7.571972595865413E-2</v>
      </c>
    </row>
    <row r="43" spans="2:21" x14ac:dyDescent="0.35">
      <c r="B43" s="1">
        <f t="shared" si="7"/>
        <v>38</v>
      </c>
      <c r="C43" s="4">
        <f t="shared" si="0"/>
        <v>9925980.1315005608</v>
      </c>
      <c r="D43" s="4">
        <f>IF(B43="",IF(B42="","",SUM($D$6:D42)),C43*($G$2/12))</f>
        <v>31845.852921897633</v>
      </c>
      <c r="E43" s="4">
        <f>IF(B43="",IF(B42="","",SUM($E$6:E42)),(E42+(C42*((1+$G$1)^(1/12)-1))/($J$2-B41)))</f>
        <v>37741.369321294915</v>
      </c>
      <c r="F43" s="4">
        <f>IF(B43="",IF(B42="","",SUM($F$6:F42)),D43+E43)</f>
        <v>69587.222243192547</v>
      </c>
      <c r="H43" s="1">
        <f t="shared" si="2"/>
        <v>38</v>
      </c>
      <c r="I43" s="4">
        <f t="shared" si="3"/>
        <v>10439826.327215638</v>
      </c>
      <c r="J43" s="4">
        <f>IF(H43="",IF(H42="","",SUM(J$6:J42)),I43*($G$2/12))</f>
        <v>33494.442799816839</v>
      </c>
      <c r="K43" s="4">
        <f>IF(H43="",IF(H42="","",SUM($K$6:K42)),L43-J43)</f>
        <v>25335.651738952969</v>
      </c>
      <c r="L43" s="4">
        <f>IF(H43="",IF(H42="","",SUM($L$6:L42)),I43*(100%+($G$2/12))^($J$2-H42)*($G$2/12)/((100%+$G$2/12)^($J$2-H42)-1))</f>
        <v>58830.094538769808</v>
      </c>
      <c r="P43" s="44">
        <f t="shared" si="1"/>
        <v>2.4268269360866019E-3</v>
      </c>
      <c r="Q43" s="44">
        <f t="shared" si="4"/>
        <v>3.2737397821988182E-3</v>
      </c>
      <c r="R43" s="2">
        <f t="shared" si="6"/>
        <v>11322410.796388481</v>
      </c>
      <c r="S43" s="12">
        <f t="shared" si="5"/>
        <v>7.7950225004586621E-2</v>
      </c>
    </row>
    <row r="44" spans="2:21" x14ac:dyDescent="0.35">
      <c r="B44" s="1">
        <f t="shared" si="7"/>
        <v>39</v>
      </c>
      <c r="C44" s="4">
        <f t="shared" si="0"/>
        <v>9920610.2827908937</v>
      </c>
      <c r="D44" s="4">
        <f>IF(B44="",IF(B43="","",SUM($D$6:D43)),C44*($G$2/12))</f>
        <v>31828.624657287452</v>
      </c>
      <c r="E44" s="4">
        <f>IF(B44="",IF(B43="","",SUM($E$6:E43)),(E43+(C43*((1+$G$1)^(1/12)-1))/($J$2-B42)))</f>
        <v>37864.924743476702</v>
      </c>
      <c r="F44" s="4">
        <f>IF(B44="",IF(B43="","",SUM($F$6:F43)),D44+E44)</f>
        <v>69693.549400764154</v>
      </c>
      <c r="H44" s="1">
        <f t="shared" si="2"/>
        <v>39</v>
      </c>
      <c r="I44" s="4">
        <f t="shared" si="3"/>
        <v>10448585.007912332</v>
      </c>
      <c r="J44" s="4">
        <f>IF(H44="",IF(H43="","",SUM(J$6:J43)),I44*($G$2/12))</f>
        <v>33522.543567052067</v>
      </c>
      <c r="K44" s="4">
        <f>IF(H44="",IF(H43="","",SUM($K$6:K43)),L44-J44)</f>
        <v>25500.145392599836</v>
      </c>
      <c r="L44" s="4">
        <f>IF(H44="",IF(H43="","",SUM($L$6:L43)),I44*(100%+($G$2/12))^($J$2-H43)*($G$2/12)/((100%+$G$2/12)^($J$2-H43)-1))</f>
        <v>59022.688959651903</v>
      </c>
      <c r="P44" s="44">
        <f t="shared" si="1"/>
        <v>2.4405357637698796E-3</v>
      </c>
      <c r="Q44" s="44">
        <f t="shared" si="4"/>
        <v>3.2737397821989297E-3</v>
      </c>
      <c r="R44" s="2">
        <f t="shared" si="6"/>
        <v>11359477.423043016</v>
      </c>
      <c r="S44" s="12">
        <f t="shared" si="5"/>
        <v>8.0187880234958125E-2</v>
      </c>
    </row>
    <row r="45" spans="2:21" x14ac:dyDescent="0.35">
      <c r="B45" s="1">
        <f t="shared" si="7"/>
        <v>40</v>
      </c>
      <c r="C45" s="4">
        <f t="shared" si="0"/>
        <v>9915098.8946833983</v>
      </c>
      <c r="D45" s="4">
        <f>IF(B45="",IF(B44="","",SUM($D$6:D44)),C45*($G$2/12))</f>
        <v>31810.942287109236</v>
      </c>
      <c r="E45" s="4">
        <f>IF(B45="",IF(B44="","",SUM($E$6:E44)),(E44+(C44*((1+$G$1)^(1/12)-1))/($J$2-B43)))</f>
        <v>37988.884653959387</v>
      </c>
      <c r="F45" s="4">
        <f>IF(B45="",IF(B44="","",SUM($F$6:F44)),D45+E45)</f>
        <v>69799.826941068619</v>
      </c>
      <c r="H45" s="1">
        <f t="shared" si="2"/>
        <v>40</v>
      </c>
      <c r="I45" s="4">
        <f t="shared" si="3"/>
        <v>10457207.330087397</v>
      </c>
      <c r="J45" s="4">
        <f>IF(H45="",IF(H44="","",SUM(J$6:J44)),I45*($G$2/12))</f>
        <v>33550.206850697068</v>
      </c>
      <c r="K45" s="4">
        <f>IF(H45="",IF(H44="","",SUM($K$6:K44)),L45-J45)</f>
        <v>25665.707033854385</v>
      </c>
      <c r="L45" s="4">
        <f>IF(H45="",IF(H44="","",SUM($L$6:L44)),I45*(100%+($G$2/12))^($J$2-H44)*($G$2/12)/((100%+$G$2/12)^($J$2-H44)-1))</f>
        <v>59215.913884551454</v>
      </c>
      <c r="P45" s="44">
        <f t="shared" si="1"/>
        <v>2.4543557590188739E-3</v>
      </c>
      <c r="Q45" s="44">
        <f t="shared" si="4"/>
        <v>3.2737397821986651E-3</v>
      </c>
      <c r="R45" s="2">
        <f t="shared" si="6"/>
        <v>11396665.396187823</v>
      </c>
      <c r="S45" s="12">
        <f t="shared" si="5"/>
        <v>8.2432714609193852E-2</v>
      </c>
    </row>
    <row r="46" spans="2:21" x14ac:dyDescent="0.35">
      <c r="B46" s="1">
        <f t="shared" si="7"/>
        <v>41</v>
      </c>
      <c r="C46" s="4">
        <f t="shared" si="0"/>
        <v>9909445.0980024282</v>
      </c>
      <c r="D46" s="4">
        <f>IF(B46="",IF(B45="","",SUM($D$6:D45)),C46*($G$2/12))</f>
        <v>31792.803022757791</v>
      </c>
      <c r="E46" s="4">
        <f>IF(B46="",IF(B45="","",SUM($E$6:E45)),(E45+(C45*((1+$G$1)^(1/12)-1))/($J$2-B44)))</f>
        <v>38113.250376932418</v>
      </c>
      <c r="F46" s="4">
        <f>IF(B46="",IF(B45="","",SUM($F$6:F45)),D46+E46)</f>
        <v>69906.053399690209</v>
      </c>
      <c r="H46" s="1">
        <f t="shared" si="2"/>
        <v>41</v>
      </c>
      <c r="I46" s="4">
        <f t="shared" si="3"/>
        <v>10465691.775854597</v>
      </c>
      <c r="J46" s="4">
        <f>IF(H46="",IF(H45="","",SUM(J$6:J45)),I46*($G$2/12))</f>
        <v>33577.427780866834</v>
      </c>
      <c r="K46" s="4">
        <f>IF(H46="",IF(H45="","",SUM($K$6:K45)),L46-J46)</f>
        <v>25832.343596707738</v>
      </c>
      <c r="L46" s="4">
        <f>IF(H46="",IF(H45="","",SUM($L$6:L45)),I46*(100%+($G$2/12))^($J$2-H45)*($G$2/12)/((100%+$G$2/12)^($J$2-H45)-1))</f>
        <v>59409.771377574572</v>
      </c>
      <c r="P46" s="44">
        <f t="shared" si="1"/>
        <v>2.4682882077901006E-3</v>
      </c>
      <c r="Q46" s="44">
        <f t="shared" si="4"/>
        <v>3.2737397821988759E-3</v>
      </c>
      <c r="R46" s="2">
        <f t="shared" si="6"/>
        <v>11433975.113079732</v>
      </c>
      <c r="S46" s="12">
        <f t="shared" si="5"/>
        <v>8.4684751160380045E-2</v>
      </c>
    </row>
    <row r="47" spans="2:21" x14ac:dyDescent="0.35">
      <c r="B47" s="1">
        <f t="shared" si="7"/>
        <v>42</v>
      </c>
      <c r="C47" s="4">
        <f t="shared" si="0"/>
        <v>9903648.019398354</v>
      </c>
      <c r="D47" s="4">
        <f>IF(B47="",IF(B46="","",SUM($D$6:D46)),C47*($G$2/12))</f>
        <v>31774.204062236386</v>
      </c>
      <c r="E47" s="4">
        <f>IF(B47="",IF(B46="","",SUM($E$6:E46)),(E46+(C46*((1+$G$1)^(1/12)-1))/($J$2-B45)))</f>
        <v>38238.023240920287</v>
      </c>
      <c r="F47" s="4">
        <f>IF(B47="",IF(B46="","",SUM($F$6:F46)),D47+E47)</f>
        <v>70012.227303156673</v>
      </c>
      <c r="H47" s="1">
        <f t="shared" si="2"/>
        <v>42</v>
      </c>
      <c r="I47" s="4">
        <f t="shared" si="3"/>
        <v>10474036.815401835</v>
      </c>
      <c r="J47" s="4">
        <f>IF(H47="",IF(H46="","",SUM(J$6:J46)),I47*($G$2/12))</f>
        <v>33604.20144941422</v>
      </c>
      <c r="K47" s="4">
        <f>IF(H47="",IF(H46="","",SUM($K$6:K46)),L47-J47)</f>
        <v>26000.062060170443</v>
      </c>
      <c r="L47" s="4">
        <f>IF(H47="",IF(H46="","",SUM($L$6:L46)),I47*(100%+($G$2/12))^($J$2-H46)*($G$2/12)/((100%+$G$2/12)^($J$2-H46)-1))</f>
        <v>59604.263509584664</v>
      </c>
      <c r="P47" s="44">
        <f t="shared" si="1"/>
        <v>2.4823344158899593E-3</v>
      </c>
      <c r="Q47" s="44">
        <f t="shared" si="4"/>
        <v>3.2737397821986261E-3</v>
      </c>
      <c r="R47" s="2">
        <f t="shared" si="6"/>
        <v>11471406.972276093</v>
      </c>
      <c r="S47" s="12">
        <f t="shared" si="5"/>
        <v>8.6944012995501405E-2</v>
      </c>
    </row>
    <row r="48" spans="2:21" x14ac:dyDescent="0.35">
      <c r="B48" s="1">
        <f t="shared" si="7"/>
        <v>43</v>
      </c>
      <c r="C48" s="4">
        <f t="shared" si="0"/>
        <v>9897706.7813295573</v>
      </c>
      <c r="D48" s="4">
        <f>IF(B48="",IF(B47="","",SUM($D$6:D47)),C48*($G$2/12))</f>
        <v>31755.142590098996</v>
      </c>
      <c r="E48" s="4">
        <f>IF(B48="",IF(B47="","",SUM($E$6:E47)),(E47+(C47*((1+$G$1)^(1/12)-1))/($J$2-B46)))</f>
        <v>38363.204578796736</v>
      </c>
      <c r="F48" s="4">
        <f>IF(B48="",IF(B47="","",SUM($F$6:F47)),D48+E48)</f>
        <v>70118.347168895736</v>
      </c>
      <c r="H48" s="1">
        <f t="shared" si="2"/>
        <v>43</v>
      </c>
      <c r="I48" s="4">
        <f t="shared" si="3"/>
        <v>10482240.906906957</v>
      </c>
      <c r="J48" s="4">
        <f>IF(H48="",IF(H47="","",SUM(J$6:J47)),I48*($G$2/12))</f>
        <v>33630.52290965982</v>
      </c>
      <c r="K48" s="4">
        <f>IF(H48="",IF(H47="","",SUM($K$6:K47)),L48-J48)</f>
        <v>26168.869448564845</v>
      </c>
      <c r="L48" s="4">
        <f>IF(H48="",IF(H47="","",SUM($L$6:L47)),I48*(100%+($G$2/12))^($J$2-H47)*($G$2/12)/((100%+$G$2/12)^($J$2-H47)-1))</f>
        <v>59799.392358224664</v>
      </c>
      <c r="P48" s="44">
        <f t="shared" si="1"/>
        <v>2.4964957093594037E-3</v>
      </c>
      <c r="Q48" s="44">
        <f t="shared" si="4"/>
        <v>3.2737397821990216E-3</v>
      </c>
      <c r="R48" s="2">
        <f t="shared" si="6"/>
        <v>11508961.373639029</v>
      </c>
      <c r="S48" s="12">
        <f t="shared" si="5"/>
        <v>8.9210523295677038E-2</v>
      </c>
    </row>
    <row r="49" spans="2:19" x14ac:dyDescent="0.35">
      <c r="B49" s="1">
        <f t="shared" si="7"/>
        <v>44</v>
      </c>
      <c r="C49" s="4">
        <f t="shared" si="0"/>
        <v>9891620.5020443369</v>
      </c>
      <c r="D49" s="4">
        <f>IF(B49="",IF(B48="","",SUM($D$6:D48)),C49*($G$2/12))</f>
        <v>31735.61577739225</v>
      </c>
      <c r="E49" s="4">
        <f>IF(B49="",IF(B48="","",SUM($E$6:E48)),(E48+(C48*((1+$G$1)^(1/12)-1))/($J$2-B47)))</f>
        <v>38488.795727798977</v>
      </c>
      <c r="F49" s="4">
        <f>IF(B49="",IF(B48="","",SUM($F$6:F48)),D49+E49)</f>
        <v>70224.411505191223</v>
      </c>
      <c r="H49" s="1">
        <f t="shared" si="2"/>
        <v>44</v>
      </c>
      <c r="I49" s="4">
        <f t="shared" si="3"/>
        <v>10490302.496452957</v>
      </c>
      <c r="J49" s="4">
        <f>IF(H49="",IF(H48="","",SUM(J$6:J48)),I49*($G$2/12))</f>
        <v>33656.387176119904</v>
      </c>
      <c r="K49" s="4">
        <f>IF(H49="",IF(H48="","",SUM($K$6:K48)),L49-J49)</f>
        <v>26338.772831819195</v>
      </c>
      <c r="L49" s="4">
        <f>IF(H49="",IF(H48="","",SUM($L$6:L48)),I49*(100%+($G$2/12))^($J$2-H48)*($G$2/12)/((100%+$G$2/12)^($J$2-H48)-1))</f>
        <v>59995.160007939099</v>
      </c>
      <c r="P49" s="44">
        <f t="shared" si="1"/>
        <v>2.5107734348675851E-3</v>
      </c>
      <c r="Q49" s="44">
        <f t="shared" si="4"/>
        <v>3.273739782198797E-3</v>
      </c>
      <c r="R49" s="2">
        <f t="shared" si="6"/>
        <v>11546638.718339702</v>
      </c>
      <c r="S49" s="12">
        <f t="shared" si="5"/>
        <v>9.1484305316399117E-2</v>
      </c>
    </row>
    <row r="50" spans="2:19" x14ac:dyDescent="0.35">
      <c r="B50" s="1">
        <f t="shared" si="7"/>
        <v>45</v>
      </c>
      <c r="C50" s="4">
        <f t="shared" si="0"/>
        <v>9885388.2955627516</v>
      </c>
      <c r="D50" s="4">
        <f>IF(B50="",IF(B49="","",SUM($D$6:D49)),C50*($G$2/12))</f>
        <v>31715.620781597161</v>
      </c>
      <c r="E50" s="4">
        <f>IF(B50="",IF(B49="","",SUM($E$6:E49)),(E49+(C49*((1+$G$1)^(1/12)-1))/($J$2-B48)))</f>
        <v>38614.798029541998</v>
      </c>
      <c r="F50" s="4">
        <f>IF(B50="",IF(B49="","",SUM($F$6:F49)),D50+E50)</f>
        <v>70330.418811139156</v>
      </c>
      <c r="H50" s="1">
        <f t="shared" si="2"/>
        <v>45</v>
      </c>
      <c r="I50" s="4">
        <f t="shared" si="3"/>
        <v>10498220.017942643</v>
      </c>
      <c r="J50" s="4">
        <f>IF(H50="",IF(H49="","",SUM(J$6:J49)),I50*($G$2/12))</f>
        <v>33681.789224232649</v>
      </c>
      <c r="K50" s="4">
        <f>IF(H50="",IF(H49="","",SUM($K$6:K49)),L50-J50)</f>
        <v>26509.779325763826</v>
      </c>
      <c r="L50" s="4">
        <f>IF(H50="",IF(H49="","",SUM($L$6:L49)),I50*(100%+($G$2/12))^($J$2-H49)*($G$2/12)/((100%+$G$2/12)^($J$2-H49)-1))</f>
        <v>60191.568549996475</v>
      </c>
      <c r="P50" s="44">
        <f t="shared" si="1"/>
        <v>2.5251689601147264E-3</v>
      </c>
      <c r="Q50" s="44">
        <f t="shared" si="4"/>
        <v>3.2737397821988481E-3</v>
      </c>
      <c r="R50" s="2">
        <f t="shared" si="6"/>
        <v>11584439.408862609</v>
      </c>
      <c r="S50" s="12">
        <f t="shared" si="5"/>
        <v>9.3765382387771018E-2</v>
      </c>
    </row>
    <row r="51" spans="2:19" x14ac:dyDescent="0.35">
      <c r="B51" s="1">
        <f t="shared" si="7"/>
        <v>46</v>
      </c>
      <c r="C51" s="4">
        <f t="shared" si="0"/>
        <v>9879009.2716583852</v>
      </c>
      <c r="D51" s="4">
        <f>IF(B51="",IF(B50="","",SUM($D$6:D50)),C51*($G$2/12))</f>
        <v>31695.154746570654</v>
      </c>
      <c r="E51" s="4">
        <f>IF(B51="",IF(B50="","",SUM($E$6:E50)),(E50+(C50*((1+$G$1)^(1/12)-1))/($J$2-B49)))</f>
        <v>38741.212830032884</v>
      </c>
      <c r="F51" s="4">
        <f>IF(B51="",IF(B50="","",SUM($F$6:F50)),D51+E51)</f>
        <v>70436.367576603545</v>
      </c>
      <c r="H51" s="1">
        <f t="shared" si="2"/>
        <v>46</v>
      </c>
      <c r="I51" s="4">
        <f t="shared" si="3"/>
        <v>10505991.893012699</v>
      </c>
      <c r="J51" s="4">
        <f>IF(H51="",IF(H50="","",SUM(J$6:J50)),I51*($G$2/12))</f>
        <v>33706.723990082406</v>
      </c>
      <c r="K51" s="4">
        <f>IF(H51="",IF(H50="","",SUM($K$6:K50)),L51-J51)</f>
        <v>26681.896092429117</v>
      </c>
      <c r="L51" s="4">
        <f>IF(H51="",IF(H50="","",SUM($L$6:L50)),I51*(100%+($G$2/12))^($J$2-H50)*($G$2/12)/((100%+$G$2/12)^($J$2-H50)-1))</f>
        <v>60388.620082511523</v>
      </c>
      <c r="P51" s="44">
        <f t="shared" si="1"/>
        <v>2.5396836742444711E-3</v>
      </c>
      <c r="Q51" s="44">
        <f t="shared" si="4"/>
        <v>3.2737397821984439E-3</v>
      </c>
      <c r="R51" s="2">
        <f t="shared" si="6"/>
        <v>11622363.849009875</v>
      </c>
      <c r="S51" s="12">
        <f t="shared" si="5"/>
        <v>9.6053777914746813E-2</v>
      </c>
    </row>
    <row r="52" spans="2:19" x14ac:dyDescent="0.35">
      <c r="B52" s="1">
        <f t="shared" si="7"/>
        <v>47</v>
      </c>
      <c r="C52" s="4">
        <f t="shared" si="0"/>
        <v>9872482.5358400401</v>
      </c>
      <c r="D52" s="4">
        <f>IF(B52="",IF(B51="","",SUM($D$6:D51)),C52*($G$2/12))</f>
        <v>31674.214802486797</v>
      </c>
      <c r="E52" s="4">
        <f>IF(B52="",IF(B51="","",SUM($E$6:E51)),(E51+(C51*((1+$G$1)^(1/12)-1))/($J$2-B50)))</f>
        <v>38868.041479685198</v>
      </c>
      <c r="F52" s="4">
        <f>IF(B52="",IF(B51="","",SUM($F$6:F51)),D52+E52)</f>
        <v>70542.256282171991</v>
      </c>
      <c r="H52" s="1">
        <f t="shared" si="2"/>
        <v>47</v>
      </c>
      <c r="I52" s="4">
        <f t="shared" si="3"/>
        <v>10513616.530947182</v>
      </c>
      <c r="J52" s="4">
        <f>IF(H52="",IF(H51="","",SUM(J$6:J51)),I52*($G$2/12))</f>
        <v>33731.18637012221</v>
      </c>
      <c r="K52" s="4">
        <f>IF(H52="",IF(H51="","",SUM($K$6:K51)),L52-J52)</f>
        <v>26855.130340345517</v>
      </c>
      <c r="L52" s="4">
        <f>IF(H52="",IF(H51="","",SUM($L$6:L51)),I52*(100%+($G$2/12))^($J$2-H51)*($G$2/12)/((100%+$G$2/12)^($J$2-H51)-1))</f>
        <v>60586.316710467727</v>
      </c>
      <c r="P52" s="44">
        <f t="shared" si="1"/>
        <v>2.5543189882659828E-3</v>
      </c>
      <c r="Q52" s="44">
        <f t="shared" si="4"/>
        <v>3.2737397821987427E-3</v>
      </c>
      <c r="R52" s="2">
        <f t="shared" si="6"/>
        <v>11660412.44390557</v>
      </c>
      <c r="S52" s="12">
        <f t="shared" si="5"/>
        <v>9.8349515377371716E-2</v>
      </c>
    </row>
    <row r="53" spans="2:19" x14ac:dyDescent="0.35">
      <c r="B53" s="1">
        <f t="shared" si="7"/>
        <v>48</v>
      </c>
      <c r="C53" s="4">
        <f t="shared" si="0"/>
        <v>9865807.1893333513</v>
      </c>
      <c r="D53" s="4">
        <f>IF(B53="",IF(B52="","",SUM($D$6:D52)),C53*($G$2/12))</f>
        <v>31652.798065777835</v>
      </c>
      <c r="E53" s="4">
        <f>IF(B53="",IF(B52="","",SUM($E$6:E52)),(E52+(C52*((1+$G$1)^(1/12)-1))/($J$2-B51)))</f>
        <v>38995.285333333399</v>
      </c>
      <c r="F53" s="4">
        <f>IF(B53="",IF(B52="","",SUM($F$6:F52)),D53+E53)</f>
        <v>70648.08339911123</v>
      </c>
      <c r="H53" s="1">
        <f t="shared" si="2"/>
        <v>48</v>
      </c>
      <c r="I53" s="4">
        <f t="shared" si="3"/>
        <v>10521092.328590432</v>
      </c>
      <c r="J53" s="4">
        <f>IF(H53="",IF(H52="","",SUM(J$6:J52)),I53*($G$2/12))</f>
        <v>33755.171220894306</v>
      </c>
      <c r="K53" s="4">
        <f>IF(H53="",IF(H52="","",SUM($K$6:K52)),L53-J53)</f>
        <v>27029.48932484541</v>
      </c>
      <c r="L53" s="4">
        <f>IF(H53="",IF(H52="","",SUM($L$6:L52)),I53*(100%+($G$2/12))^($J$2-H52)*($G$2/12)/((100%+$G$2/12)^($J$2-H52)-1))</f>
        <v>60784.660545739716</v>
      </c>
      <c r="P53" s="44">
        <f t="shared" si="1"/>
        <v>2.5690763354860413E-3</v>
      </c>
      <c r="Q53" s="44">
        <f t="shared" si="4"/>
        <v>3.2737397821993842E-3</v>
      </c>
      <c r="R53" s="2">
        <f t="shared" si="6"/>
        <v>11698585.600000031</v>
      </c>
      <c r="S53" s="12">
        <f t="shared" si="5"/>
        <v>0.10065261833102251</v>
      </c>
    </row>
    <row r="54" spans="2:19" x14ac:dyDescent="0.35">
      <c r="B54" s="1">
        <f t="shared" si="7"/>
        <v>49</v>
      </c>
      <c r="C54" s="4">
        <f t="shared" si="0"/>
        <v>9858982.3290623277</v>
      </c>
      <c r="D54" s="4">
        <f>IF(B54="",IF(B53="","",SUM($D$6:D53)),C54*($G$2/12))</f>
        <v>31630.901639074968</v>
      </c>
      <c r="E54" s="4">
        <f>IF(B54="",IF(B53="","",SUM($E$6:E53)),(E53+(C53*((1+$G$1)^(1/12)-1))/($J$2-B52)))</f>
        <v>39122.945750247331</v>
      </c>
      <c r="F54" s="4">
        <f>IF(B54="",IF(B53="","",SUM($F$6:F53)),D54+E54)</f>
        <v>70753.847389322298</v>
      </c>
      <c r="H54" s="1">
        <f t="shared" si="2"/>
        <v>49</v>
      </c>
      <c r="I54" s="4">
        <f t="shared" si="3"/>
        <v>10528417.670259386</v>
      </c>
      <c r="J54" s="4">
        <f>IF(H54="",IF(H53="","",SUM(J$6:J53)),I54*($G$2/12))</f>
        <v>33778.673358748863</v>
      </c>
      <c r="K54" s="4">
        <f>IF(H54="",IF(H53="","",SUM($K$6:K53)),L54-J54)</f>
        <v>27204.98034836688</v>
      </c>
      <c r="L54" s="4">
        <f>IF(H54="",IF(H53="","",SUM($L$6:L53)),I54*(100%+($G$2/12))^($J$2-H53)*($G$2/12)/((100%+$G$2/12)^($J$2-H53)-1))</f>
        <v>60983.653707115744</v>
      </c>
      <c r="P54" s="44">
        <f t="shared" si="1"/>
        <v>2.5839571719514275E-3</v>
      </c>
      <c r="Q54" s="44">
        <f t="shared" si="4"/>
        <v>3.2737397821986248E-3</v>
      </c>
      <c r="R54" s="2">
        <f t="shared" si="6"/>
        <v>11736883.725074211</v>
      </c>
      <c r="S54" s="12">
        <f t="shared" si="5"/>
        <v>0.1029631104066496</v>
      </c>
    </row>
    <row r="55" spans="2:19" x14ac:dyDescent="0.35">
      <c r="B55" s="1">
        <f t="shared" si="7"/>
        <v>50</v>
      </c>
      <c r="C55" s="4">
        <f t="shared" si="0"/>
        <v>9852007.0476308279</v>
      </c>
      <c r="D55" s="4">
        <f>IF(B55="",IF(B54="","",SUM($D$6:D54)),C55*($G$2/12))</f>
        <v>31608.522611148906</v>
      </c>
      <c r="E55" s="4">
        <f>IF(B55="",IF(B54="","",SUM($E$6:E54)),(E54+(C54*((1+$G$1)^(1/12)-1))/($J$2-B53)))</f>
        <v>39251.024094146727</v>
      </c>
      <c r="F55" s="4">
        <f>IF(B55="",IF(B54="","",SUM($F$6:F54)),D55+E55)</f>
        <v>70859.546705295637</v>
      </c>
      <c r="H55" s="1">
        <f t="shared" si="2"/>
        <v>50</v>
      </c>
      <c r="I55" s="4">
        <f t="shared" si="3"/>
        <v>10535590.927655313</v>
      </c>
      <c r="J55" s="4">
        <f>IF(H55="",IF(H54="","",SUM(J$6:J54)),I55*($G$2/12))</f>
        <v>33801.6875595608</v>
      </c>
      <c r="K55" s="4">
        <f>IF(H55="",IF(H54="","",SUM($K$6:K54)),L55-J55)</f>
        <v>27381.610760759781</v>
      </c>
      <c r="L55" s="4">
        <f>IF(H55="",IF(H54="","",SUM($L$6:L54)),I55*(100%+($G$2/12))^($J$2-H54)*($G$2/12)/((100%+$G$2/12)^($J$2-H54)-1))</f>
        <v>61183.29832032058</v>
      </c>
      <c r="P55" s="44">
        <f t="shared" si="1"/>
        <v>2.5989629769019073E-3</v>
      </c>
      <c r="Q55" s="44">
        <f t="shared" si="4"/>
        <v>3.2737397821990732E-3</v>
      </c>
      <c r="R55" s="2">
        <f t="shared" si="6"/>
        <v>11775307.228244029</v>
      </c>
      <c r="S55" s="12">
        <f t="shared" si="5"/>
        <v>0.1052810153110193</v>
      </c>
    </row>
    <row r="56" spans="2:19" x14ac:dyDescent="0.35">
      <c r="B56" s="1">
        <f t="shared" si="7"/>
        <v>51</v>
      </c>
      <c r="C56" s="4">
        <f t="shared" si="0"/>
        <v>9844880.4333039448</v>
      </c>
      <c r="D56" s="4">
        <f>IF(B56="",IF(B55="","",SUM($D$6:D55)),C56*($G$2/12))</f>
        <v>31585.658056850156</v>
      </c>
      <c r="E56" s="4">
        <f>IF(B56="",IF(B55="","",SUM($E$6:E55)),(E55+(C55*((1+$G$1)^(1/12)-1))/($J$2-B54)))</f>
        <v>39379.521733215784</v>
      </c>
      <c r="F56" s="4">
        <f>IF(B56="",IF(B55="","",SUM($F$6:F55)),D56+E56)</f>
        <v>70965.179790065944</v>
      </c>
      <c r="H56" s="1">
        <f t="shared" si="2"/>
        <v>51</v>
      </c>
      <c r="I56" s="4">
        <f t="shared" si="3"/>
        <v>10542610.459774945</v>
      </c>
      <c r="J56" s="4">
        <f>IF(H56="",IF(H55="","",SUM(J$6:J55)),I56*($G$2/12))</f>
        <v>33824.208558444618</v>
      </c>
      <c r="K56" s="4">
        <f>IF(H56="",IF(H55="","",SUM($K$6:K55)),L56-J56)</f>
        <v>27559.387959593318</v>
      </c>
      <c r="L56" s="4">
        <f>IF(H56="",IF(H55="","",SUM($L$6:L55)),I56*(100%+($G$2/12))^($J$2-H55)*($G$2/12)/((100%+$G$2/12)^($J$2-H55)-1))</f>
        <v>61383.596518037935</v>
      </c>
      <c r="P56" s="44">
        <f t="shared" si="1"/>
        <v>2.6140952532340491E-3</v>
      </c>
      <c r="Q56" s="44">
        <f t="shared" si="4"/>
        <v>3.2737397821985454E-3</v>
      </c>
      <c r="R56" s="2">
        <f t="shared" si="6"/>
        <v>11813856.519964745</v>
      </c>
      <c r="S56" s="12">
        <f t="shared" si="5"/>
        <v>0.10760635682695713</v>
      </c>
    </row>
    <row r="57" spans="2:19" x14ac:dyDescent="0.35">
      <c r="B57" s="1">
        <f t="shared" si="7"/>
        <v>52</v>
      </c>
      <c r="C57" s="4">
        <f t="shared" si="0"/>
        <v>9837601.5699893273</v>
      </c>
      <c r="D57" s="4">
        <f>IF(B57="",IF(B56="","",SUM($D$6:D56)),C57*($G$2/12))</f>
        <v>31562.305037049093</v>
      </c>
      <c r="E57" s="4">
        <f>IF(B57="",IF(B56="","",SUM($E$6:E56)),(E56+(C56*((1+$G$1)^(1/12)-1))/($J$2-B55)))</f>
        <v>39508.440040117777</v>
      </c>
      <c r="F57" s="4">
        <f>IF(B57="",IF(B56="","",SUM($F$6:F56)),D57+E57)</f>
        <v>71070.745077166866</v>
      </c>
      <c r="H57" s="1">
        <f t="shared" si="2"/>
        <v>52</v>
      </c>
      <c r="I57" s="4">
        <f t="shared" si="3"/>
        <v>10549474.612821007</v>
      </c>
      <c r="J57" s="4">
        <f>IF(H57="",IF(H56="","",SUM(J$6:J56)),I57*($G$2/12))</f>
        <v>33846.231049467402</v>
      </c>
      <c r="K57" s="4">
        <f>IF(H57="",IF(H56="","",SUM($K$6:K56)),L57-J57)</f>
        <v>27738.319390466087</v>
      </c>
      <c r="L57" s="4">
        <f>IF(H57="",IF(H56="","",SUM($L$6:L56)),I57*(100%+($G$2/12))^($J$2-H56)*($G$2/12)/((100%+$G$2/12)^($J$2-H56)-1))</f>
        <v>61584.55043993349</v>
      </c>
      <c r="P57" s="44">
        <f t="shared" si="1"/>
        <v>2.6293555279762559E-3</v>
      </c>
      <c r="Q57" s="44">
        <f t="shared" si="4"/>
        <v>3.2737397821990233E-3</v>
      </c>
      <c r="R57" s="2">
        <f t="shared" si="6"/>
        <v>11852532.012035344</v>
      </c>
      <c r="S57" s="12">
        <f t="shared" si="5"/>
        <v>0.10993915881359199</v>
      </c>
    </row>
    <row r="58" spans="2:19" x14ac:dyDescent="0.35">
      <c r="B58" s="1">
        <f t="shared" si="7"/>
        <v>53</v>
      </c>
      <c r="C58" s="4">
        <f t="shared" si="0"/>
        <v>9830169.5372184142</v>
      </c>
      <c r="D58" s="4">
        <f>IF(B58="",IF(B57="","",SUM($D$6:D57)),C58*($G$2/12))</f>
        <v>31538.460598575748</v>
      </c>
      <c r="E58" s="4">
        <f>IF(B58="",IF(B57="","",SUM($E$6:E57)),(E57+(C57*((1+$G$1)^(1/12)-1))/($J$2-B56)))</f>
        <v>39637.780392009729</v>
      </c>
      <c r="F58" s="4">
        <f>IF(B58="",IF(B57="","",SUM($F$6:F57)),D58+E58)</f>
        <v>71176.240990585473</v>
      </c>
      <c r="H58" s="1">
        <f t="shared" si="2"/>
        <v>53</v>
      </c>
      <c r="I58" s="4">
        <f t="shared" si="3"/>
        <v>10556181.720112151</v>
      </c>
      <c r="J58" s="4">
        <f>IF(H58="",IF(H57="","",SUM(J$6:J57)),I58*($G$2/12))</f>
        <v>33867.74968535982</v>
      </c>
      <c r="K58" s="4">
        <f>IF(H58="",IF(H57="","",SUM($K$6:K57)),L58-J58)</f>
        <v>27918.412547317712</v>
      </c>
      <c r="L58" s="4">
        <f>IF(H58="",IF(H57="","",SUM($L$6:L57)),I58*(100%+($G$2/12))^($J$2-H57)*($G$2/12)/((100%+$G$2/12)^($J$2-H57)-1))</f>
        <v>61786.162232677532</v>
      </c>
      <c r="P58" s="44">
        <f t="shared" si="1"/>
        <v>2.6447453527752552E-3</v>
      </c>
      <c r="Q58" s="44">
        <f t="shared" si="4"/>
        <v>3.2737397821988629E-3</v>
      </c>
      <c r="R58" s="2">
        <f t="shared" si="6"/>
        <v>11891334.117602929</v>
      </c>
      <c r="S58" s="12">
        <f t="shared" si="5"/>
        <v>0.11227944520660064</v>
      </c>
    </row>
    <row r="59" spans="2:19" x14ac:dyDescent="0.35">
      <c r="B59" s="1">
        <f t="shared" si="7"/>
        <v>54</v>
      </c>
      <c r="C59" s="4">
        <f t="shared" si="0"/>
        <v>9822583.4101276081</v>
      </c>
      <c r="D59" s="4">
        <f>IF(B59="",IF(B58="","",SUM($D$6:D58)),C59*($G$2/12))</f>
        <v>31514.121774159412</v>
      </c>
      <c r="E59" s="4">
        <f>IF(B59="",IF(B58="","",SUM($E$6:E58)),(E58+(C58*((1+$G$1)^(1/12)-1))/($J$2-B57)))</f>
        <v>39767.544170557114</v>
      </c>
      <c r="F59" s="4">
        <f>IF(B59="",IF(B58="","",SUM($F$6:F58)),D59+E59)</f>
        <v>71281.665944716529</v>
      </c>
      <c r="H59" s="1">
        <f t="shared" si="2"/>
        <v>54</v>
      </c>
      <c r="I59" s="4">
        <f t="shared" si="3"/>
        <v>10562730.101992272</v>
      </c>
      <c r="J59" s="4">
        <f>IF(H59="",IF(H58="","",SUM(J$6:J58)),I59*($G$2/12))</f>
        <v>33888.759077225208</v>
      </c>
      <c r="K59" s="4">
        <f>IF(H59="",IF(H58="","",SUM($K$6:K58)),L59-J59)</f>
        <v>28099.674972742818</v>
      </c>
      <c r="L59" s="4">
        <f>IF(H59="",IF(H58="","",SUM($L$6:L58)),I59*(100%+($G$2/12))^($J$2-H58)*($G$2/12)/((100%+$G$2/12)^($J$2-H58)-1))</f>
        <v>61988.434049968026</v>
      </c>
      <c r="P59" s="44">
        <f t="shared" si="1"/>
        <v>2.6602663043944334E-3</v>
      </c>
      <c r="Q59" s="44">
        <f t="shared" si="4"/>
        <v>3.273739782198604E-3</v>
      </c>
      <c r="R59" s="2">
        <f t="shared" si="6"/>
        <v>11930263.251167145</v>
      </c>
      <c r="S59" s="12">
        <f t="shared" si="5"/>
        <v>0.11462724001845359</v>
      </c>
    </row>
    <row r="60" spans="2:19" x14ac:dyDescent="0.35">
      <c r="B60" s="1">
        <f t="shared" si="7"/>
        <v>55</v>
      </c>
      <c r="C60" s="4">
        <f t="shared" si="0"/>
        <v>9814842.2594393622</v>
      </c>
      <c r="D60" s="4">
        <f>IF(B60="",IF(B59="","",SUM($D$6:D59)),C60*($G$2/12))</f>
        <v>31489.285582367957</v>
      </c>
      <c r="E60" s="4">
        <f>IF(B60="",IF(B59="","",SUM($E$6:E59)),(E59+(C59*((1+$G$1)^(1/12)-1))/($J$2-B58)))</f>
        <v>39897.732761948617</v>
      </c>
      <c r="F60" s="4">
        <f>IF(B60="",IF(B59="","",SUM($F$6:F59)),D60+E60)</f>
        <v>71387.018344316573</v>
      </c>
      <c r="H60" s="1">
        <f t="shared" si="2"/>
        <v>55</v>
      </c>
      <c r="I60" s="4">
        <f t="shared" si="3"/>
        <v>10569118.065739226</v>
      </c>
      <c r="J60" s="4">
        <f>IF(H60="",IF(H59="","",SUM(J$6:J59)),I60*($G$2/12))</f>
        <v>33909.253794246681</v>
      </c>
      <c r="K60" s="4">
        <f>IF(H60="",IF(H59="","",SUM($K$6:K59)),L60-J60)</f>
        <v>28282.114258306938</v>
      </c>
      <c r="L60" s="4">
        <f>IF(H60="",IF(H59="","",SUM($L$6:L59)),I60*(100%+($G$2/12))^($J$2-H59)*($G$2/12)/((100%+$G$2/12)^($J$2-H59)-1))</f>
        <v>62191.368052553618</v>
      </c>
      <c r="P60" s="44">
        <f t="shared" si="1"/>
        <v>2.6759199852243137E-3</v>
      </c>
      <c r="Q60" s="44">
        <f t="shared" si="4"/>
        <v>3.2737397821988915E-3</v>
      </c>
      <c r="R60" s="2">
        <f t="shared" si="6"/>
        <v>11969319.828584597</v>
      </c>
      <c r="S60" s="12">
        <f t="shared" si="5"/>
        <v>0.11698256733866125</v>
      </c>
    </row>
    <row r="61" spans="2:19" x14ac:dyDescent="0.35">
      <c r="B61" s="1">
        <f t="shared" si="7"/>
        <v>56</v>
      </c>
      <c r="C61" s="4">
        <f t="shared" si="0"/>
        <v>9806945.1514431834</v>
      </c>
      <c r="D61" s="4">
        <f>IF(B61="",IF(B60="","",SUM($D$6:D60)),C61*($G$2/12))</f>
        <v>31463.949027546882</v>
      </c>
      <c r="E61" s="4">
        <f>IF(B61="",IF(B60="","",SUM($E$6:E60)),(E60+(C60*((1+$G$1)^(1/12)-1))/($J$2-B59)))</f>
        <v>40028.347556910951</v>
      </c>
      <c r="F61" s="4">
        <f>IF(B61="",IF(B60="","",SUM($F$6:F60)),D61+E61)</f>
        <v>71492.296584457828</v>
      </c>
      <c r="H61" s="1">
        <f t="shared" si="2"/>
        <v>56</v>
      </c>
      <c r="I61" s="4">
        <f t="shared" si="3"/>
        <v>10575343.905472916</v>
      </c>
      <c r="J61" s="4">
        <f>IF(H61="",IF(H60="","",SUM(J$6:J60)),I61*($G$2/12))</f>
        <v>33929.228363392271</v>
      </c>
      <c r="K61" s="4">
        <f>IF(H61="",IF(H60="","",SUM($K$6:K60)),L61-J61)</f>
        <v>28465.738044864353</v>
      </c>
      <c r="L61" s="4">
        <f>IF(H61="",IF(H60="","",SUM($L$6:L60)),I61*(100%+($G$2/12))^($J$2-H60)*($G$2/12)/((100%+$G$2/12)^($J$2-H60)-1))</f>
        <v>62394.966408256623</v>
      </c>
      <c r="P61" s="44">
        <f t="shared" si="1"/>
        <v>2.6917080238055297E-3</v>
      </c>
      <c r="Q61" s="44">
        <f t="shared" si="4"/>
        <v>3.2737397821986816E-3</v>
      </c>
      <c r="R61" s="2">
        <f t="shared" si="6"/>
        <v>12008504.267073296</v>
      </c>
      <c r="S61" s="12">
        <f t="shared" si="5"/>
        <v>0.11934545133402107</v>
      </c>
    </row>
    <row r="62" spans="2:19" x14ac:dyDescent="0.35">
      <c r="B62" s="1">
        <f t="shared" si="7"/>
        <v>57</v>
      </c>
      <c r="C62" s="4">
        <f t="shared" si="0"/>
        <v>9798891.147976581</v>
      </c>
      <c r="D62" s="4">
        <f>IF(B62="",IF(B61="","",SUM($D$6:D61)),C62*($G$2/12))</f>
        <v>31438.1090997582</v>
      </c>
      <c r="E62" s="4">
        <f>IF(B62="",IF(B61="","",SUM($E$6:E61)),(E61+(C61*((1+$G$1)^(1/12)-1))/($J$2-B60)))</f>
        <v>40159.389950723693</v>
      </c>
      <c r="F62" s="4">
        <f>IF(B62="",IF(B61="","",SUM($F$6:F61)),D62+E62)</f>
        <v>71597.499050481885</v>
      </c>
      <c r="H62" s="1">
        <f t="shared" si="2"/>
        <v>57</v>
      </c>
      <c r="I62" s="4">
        <f t="shared" si="3"/>
        <v>10581405.902062766</v>
      </c>
      <c r="J62" s="4">
        <f>IF(H62="",IF(H61="","",SUM(J$6:J61)),I62*($G$2/12))</f>
        <v>33948.677269118045</v>
      </c>
      <c r="K62" s="4">
        <f>IF(H62="",IF(H61="","",SUM($K$6:K61)),L62-J62)</f>
        <v>28650.554022878277</v>
      </c>
      <c r="L62" s="4">
        <f>IF(H62="",IF(H61="","",SUM($L$6:L61)),I62*(100%+($G$2/12))^($J$2-H61)*($G$2/12)/((100%+$G$2/12)^($J$2-H61)-1))</f>
        <v>62599.231291996322</v>
      </c>
      <c r="P62" s="44">
        <f t="shared" si="1"/>
        <v>2.7076320753646795E-3</v>
      </c>
      <c r="Q62" s="44">
        <f t="shared" si="4"/>
        <v>3.2737397821993074E-3</v>
      </c>
      <c r="R62" s="2">
        <f t="shared" si="6"/>
        <v>12047816.985217119</v>
      </c>
      <c r="S62" s="12">
        <f t="shared" si="5"/>
        <v>0.12171591624886603</v>
      </c>
    </row>
    <row r="63" spans="2:19" x14ac:dyDescent="0.35">
      <c r="B63" s="1">
        <f t="shared" si="7"/>
        <v>58</v>
      </c>
      <c r="C63" s="4">
        <f t="shared" si="0"/>
        <v>9790679.3064059131</v>
      </c>
      <c r="D63" s="4">
        <f>IF(B63="",IF(B62="","",SUM($D$6:D62)),C63*($G$2/12))</f>
        <v>31411.762774718973</v>
      </c>
      <c r="E63" s="4">
        <f>IF(B63="",IF(B62="","",SUM($E$6:E62)),(E62+(C62*((1+$G$1)^(1/12)-1))/($J$2-B61)))</f>
        <v>40290.861343234217</v>
      </c>
      <c r="F63" s="4">
        <f>IF(B63="",IF(B62="","",SUM($F$6:F62)),D63+E63)</f>
        <v>71702.624117953193</v>
      </c>
      <c r="H63" s="1">
        <f t="shared" si="2"/>
        <v>58</v>
      </c>
      <c r="I63" s="4">
        <f t="shared" si="3"/>
        <v>10587302.323034579</v>
      </c>
      <c r="J63" s="4">
        <f>IF(H63="",IF(H62="","",SUM(J$6:J62)),I63*($G$2/12))</f>
        <v>33967.594953069274</v>
      </c>
      <c r="K63" s="4">
        <f>IF(H63="",IF(H62="","",SUM($K$6:K62)),L63-J63)</f>
        <v>28836.569932742692</v>
      </c>
      <c r="L63" s="4">
        <f>IF(H63="",IF(H62="","",SUM($L$6:L62)),I63*(100%+($G$2/12))^($J$2-H62)*($G$2/12)/((100%+$G$2/12)^($J$2-H62)-1))</f>
        <v>62804.164885811966</v>
      </c>
      <c r="P63" s="44">
        <f t="shared" si="1"/>
        <v>2.723693822363375E-3</v>
      </c>
      <c r="Q63" s="44">
        <f t="shared" si="4"/>
        <v>3.273739782198342E-3</v>
      </c>
      <c r="R63" s="2">
        <f t="shared" si="6"/>
        <v>12087258.402970275</v>
      </c>
      <c r="S63" s="12">
        <f t="shared" si="5"/>
        <v>0.12409398640531279</v>
      </c>
    </row>
    <row r="64" spans="2:19" x14ac:dyDescent="0.35">
      <c r="B64" s="1">
        <f t="shared" si="7"/>
        <v>59</v>
      </c>
      <c r="C64" s="4">
        <f t="shared" si="0"/>
        <v>9782308.6796071734</v>
      </c>
      <c r="D64" s="4">
        <f>IF(B64="",IF(B63="","",SUM($D$6:D63)),C64*($G$2/12))</f>
        <v>31384.907013739681</v>
      </c>
      <c r="E64" s="4">
        <f>IF(B64="",IF(B63="","",SUM($E$6:E63)),(E63+(C63*((1+$G$1)^(1/12)-1))/($J$2-B62)))</f>
        <v>40422.763138872622</v>
      </c>
      <c r="F64" s="4">
        <f>IF(B64="",IF(B63="","",SUM($F$6:F63)),D64+E64)</f>
        <v>71807.670152612307</v>
      </c>
      <c r="H64" s="1">
        <f t="shared" si="2"/>
        <v>59</v>
      </c>
      <c r="I64" s="4">
        <f t="shared" si="3"/>
        <v>10593031.422476752</v>
      </c>
      <c r="J64" s="4">
        <f>IF(H64="",IF(H63="","",SUM(J$6:J63)),I64*($G$2/12))</f>
        <v>33985.97581377958</v>
      </c>
      <c r="K64" s="4">
        <f>IF(H64="",IF(H63="","",SUM($K$6:K63)),L64-J64)</f>
        <v>29023.793565106884</v>
      </c>
      <c r="L64" s="4">
        <f>IF(H64="",IF(H63="","",SUM($L$6:L63)),I64*(100%+($G$2/12))^($J$2-H63)*($G$2/12)/((100%+$G$2/12)^($J$2-H63)-1))</f>
        <v>63009.769378886464</v>
      </c>
      <c r="P64" s="44">
        <f t="shared" si="1"/>
        <v>2.7398949750609579E-3</v>
      </c>
      <c r="Q64" s="44">
        <f t="shared" si="4"/>
        <v>3.2737397821994666E-3</v>
      </c>
      <c r="R64" s="2">
        <f t="shared" si="6"/>
        <v>12126828.941661797</v>
      </c>
      <c r="S64" s="12">
        <f t="shared" si="5"/>
        <v>0.12647968620351152</v>
      </c>
    </row>
    <row r="65" spans="2:19" x14ac:dyDescent="0.35">
      <c r="B65" s="1">
        <f t="shared" si="7"/>
        <v>60</v>
      </c>
      <c r="C65" s="4">
        <f t="shared" si="0"/>
        <v>9773778.3159466852</v>
      </c>
      <c r="D65" s="4">
        <f>IF(B65="",IF(B64="","",SUM($D$6:D64)),C65*($G$2/12))</f>
        <v>31357.538763662284</v>
      </c>
      <c r="E65" s="4">
        <f>IF(B65="",IF(B64="","",SUM($E$6:E64)),(E64+(C64*((1+$G$1)^(1/12)-1))/($J$2-B63)))</f>
        <v>40555.09674666675</v>
      </c>
      <c r="F65" s="4">
        <f>IF(B65="",IF(B64="","",SUM($F$6:F64)),D65+E65)</f>
        <v>71912.635510329041</v>
      </c>
      <c r="H65" s="1">
        <f t="shared" si="2"/>
        <v>60</v>
      </c>
      <c r="I65" s="4">
        <f t="shared" si="3"/>
        <v>10598591.440945866</v>
      </c>
      <c r="J65" s="4">
        <f>IF(H65="",IF(H64="","",SUM(J$6:J64)),I65*($G$2/12))</f>
        <v>34003.814206367984</v>
      </c>
      <c r="K65" s="4">
        <f>IF(H65="",IF(H64="","",SUM($K$6:K64)),L65-J65)</f>
        <v>29212.23276120131</v>
      </c>
      <c r="L65" s="4">
        <f>IF(H65="",IF(H64="","",SUM($L$6:L64)),I65*(100%+($G$2/12))^($J$2-H64)*($G$2/12)/((100%+$G$2/12)^($J$2-H64)-1))</f>
        <v>63216.046967569295</v>
      </c>
      <c r="P65" s="44">
        <f t="shared" si="1"/>
        <v>2.7562372720911564E-3</v>
      </c>
      <c r="Q65" s="44">
        <f t="shared" si="4"/>
        <v>3.2737397821987822E-3</v>
      </c>
      <c r="R65" s="2">
        <f t="shared" si="6"/>
        <v>12166529.024000037</v>
      </c>
      <c r="S65" s="12">
        <f t="shared" si="5"/>
        <v>0.12887304012189624</v>
      </c>
    </row>
    <row r="66" spans="2:19" x14ac:dyDescent="0.35">
      <c r="B66" s="1">
        <f t="shared" si="7"/>
        <v>61</v>
      </c>
      <c r="C66" s="4">
        <f t="shared" si="0"/>
        <v>9765087.2592617366</v>
      </c>
      <c r="D66" s="4">
        <f>IF(B66="",IF(B65="","",SUM($D$6:D65)),C66*($G$2/12))</f>
        <v>31329.654956798073</v>
      </c>
      <c r="E66" s="4">
        <f>IF(B66="",IF(B65="","",SUM($E$6:E65)),(E65+(C65*((1+$G$1)^(1/12)-1))/($J$2-B64)))</f>
        <v>40687.863580257239</v>
      </c>
      <c r="F66" s="4">
        <f>IF(B66="",IF(B65="","",SUM($F$6:F65)),D66+E66)</f>
        <v>72017.518537055308</v>
      </c>
      <c r="H66" s="1">
        <f t="shared" si="2"/>
        <v>61</v>
      </c>
      <c r="I66" s="4">
        <f t="shared" si="3"/>
        <v>10603980.605371645</v>
      </c>
      <c r="J66" s="4">
        <f>IF(H66="",IF(H65="","",SUM(J$6:J65)),I66*($G$2/12))</f>
        <v>34021.104442234027</v>
      </c>
      <c r="K66" s="4">
        <f>IF(H66="",IF(H65="","",SUM($K$6:K65)),L66-J66)</f>
        <v>29401.895413166349</v>
      </c>
      <c r="L66" s="4">
        <f>IF(H66="",IF(H65="","",SUM($L$6:L65)),I66*(100%+($G$2/12))^($J$2-H65)*($G$2/12)/((100%+$G$2/12)^($J$2-H65)-1))</f>
        <v>63422.999855400376</v>
      </c>
      <c r="P66" s="44">
        <f t="shared" si="1"/>
        <v>2.7727224810532255E-3</v>
      </c>
      <c r="Q66" s="44">
        <f t="shared" si="4"/>
        <v>3.2737397821988277E-3</v>
      </c>
      <c r="R66" s="2">
        <f t="shared" si="6"/>
        <v>12206359.074077183</v>
      </c>
      <c r="S66" s="12">
        <f t="shared" si="5"/>
        <v>0.13127407271743566</v>
      </c>
    </row>
    <row r="67" spans="2:19" x14ac:dyDescent="0.35">
      <c r="B67" s="1">
        <f t="shared" si="7"/>
        <v>62</v>
      </c>
      <c r="C67" s="4">
        <f t="shared" si="0"/>
        <v>9756234.5488411132</v>
      </c>
      <c r="D67" s="4">
        <f>IF(B67="",IF(B66="","",SUM($D$6:D66)),C67*($G$2/12))</f>
        <v>31301.252510865241</v>
      </c>
      <c r="E67" s="4">
        <f>IF(B67="",IF(B66="","",SUM($E$6:E66)),(E66+(C66*((1+$G$1)^(1/12)-1))/($J$2-B65)))</f>
        <v>40821.065057912609</v>
      </c>
      <c r="F67" s="4">
        <f>IF(B67="",IF(B66="","",SUM($F$6:F66)),D67+E67)</f>
        <v>72122.317568777857</v>
      </c>
      <c r="H67" s="1">
        <f t="shared" si="2"/>
        <v>62</v>
      </c>
      <c r="I67" s="4">
        <f t="shared" si="3"/>
        <v>10609197.128961263</v>
      </c>
      <c r="J67" s="4">
        <f>IF(H67="",IF(H66="","",SUM(J$6:J66)),I67*($G$2/12))</f>
        <v>34037.84078875072</v>
      </c>
      <c r="K67" s="4">
        <f>IF(H67="",IF(H66="","",SUM($K$6:K66)),L67-J67)</f>
        <v>29592.789464382651</v>
      </c>
      <c r="L67" s="4">
        <f>IF(H67="",IF(H66="","",SUM($L$6:L66)),I67*(100%+($G$2/12))^($J$2-H66)*($G$2/12)/((100%+$G$2/12)^($J$2-H66)-1))</f>
        <v>63630.630253133371</v>
      </c>
      <c r="P67" s="44">
        <f t="shared" si="1"/>
        <v>2.7893523991178826E-3</v>
      </c>
      <c r="Q67" s="44">
        <f t="shared" si="4"/>
        <v>3.2737397821985224E-3</v>
      </c>
      <c r="R67" s="2">
        <f t="shared" si="6"/>
        <v>12246319.517373795</v>
      </c>
      <c r="S67" s="12">
        <f t="shared" si="5"/>
        <v>0.13368280862588583</v>
      </c>
    </row>
    <row r="68" spans="2:19" x14ac:dyDescent="0.35">
      <c r="B68" s="1">
        <f t="shared" si="7"/>
        <v>63</v>
      </c>
      <c r="C68" s="4">
        <f t="shared" si="0"/>
        <v>9747219.2194055729</v>
      </c>
      <c r="D68" s="4">
        <f>IF(B68="",IF(B67="","",SUM($D$6:D67)),C68*($G$2/12))</f>
        <v>31272.328328926214</v>
      </c>
      <c r="E68" s="4">
        <f>IF(B68="",IF(B67="","",SUM($E$6:E67)),(E67+(C67*((1+$G$1)^(1/12)-1))/($J$2-B66)))</f>
        <v>40954.702602544428</v>
      </c>
      <c r="F68" s="4">
        <f>IF(B68="",IF(B67="","",SUM($F$6:F67)),D68+E68)</f>
        <v>72227.030931470639</v>
      </c>
      <c r="H68" s="1">
        <f t="shared" si="2"/>
        <v>63</v>
      </c>
      <c r="I68" s="4">
        <f t="shared" si="3"/>
        <v>10614239.211103017</v>
      </c>
      <c r="J68" s="4">
        <f>IF(H68="",IF(H67="","",SUM(J$6:J67)),I68*($G$2/12))</f>
        <v>34054.017468955513</v>
      </c>
      <c r="K68" s="4">
        <f>IF(H68="",IF(H67="","",SUM($K$6:K67)),L68-J68)</f>
        <v>29784.922909803943</v>
      </c>
      <c r="L68" s="4">
        <f>IF(H68="",IF(H67="","",SUM($L$6:L67)),I68*(100%+($G$2/12))^($J$2-H67)*($G$2/12)/((100%+$G$2/12)^($J$2-H67)-1))</f>
        <v>63838.940378759457</v>
      </c>
      <c r="P68" s="44">
        <f t="shared" si="1"/>
        <v>2.8061288536485448E-3</v>
      </c>
      <c r="Q68" s="44">
        <f t="shared" si="4"/>
        <v>3.2737397821991144E-3</v>
      </c>
      <c r="R68" s="2">
        <f t="shared" si="6"/>
        <v>12286410.780763341</v>
      </c>
      <c r="S68" s="12">
        <f t="shared" si="5"/>
        <v>0.13609927256204227</v>
      </c>
    </row>
    <row r="69" spans="2:19" x14ac:dyDescent="0.35">
      <c r="B69" s="1">
        <f t="shared" si="7"/>
        <v>64</v>
      </c>
      <c r="C69" s="4">
        <f t="shared" si="0"/>
        <v>9738040.3010882325</v>
      </c>
      <c r="D69" s="4">
        <f>IF(B69="",IF(B68="","",SUM($D$6:D68)),C69*($G$2/12))</f>
        <v>31242.879299324748</v>
      </c>
      <c r="E69" s="4">
        <f>IF(B69="",IF(B68="","",SUM($E$6:E68)),(E68+(C68*((1+$G$1)^(1/12)-1))/($J$2-B67)))</f>
        <v>41088.777641722503</v>
      </c>
      <c r="F69" s="4">
        <f>IF(B69="",IF(B68="","",SUM($F$6:F68)),D69+E69)</f>
        <v>72331.656941047258</v>
      </c>
      <c r="H69" s="1">
        <f t="shared" si="2"/>
        <v>64</v>
      </c>
      <c r="I69" s="4">
        <f t="shared" si="3"/>
        <v>10619105.037269337</v>
      </c>
      <c r="J69" s="4">
        <f>IF(H69="",IF(H68="","",SUM(J$6:J68)),I69*($G$2/12))</f>
        <v>34069.628661239127</v>
      </c>
      <c r="K69" s="4">
        <f>IF(H69="",IF(H68="","",SUM($K$6:K68)),L69-J69)</f>
        <v>29978.303796291693</v>
      </c>
      <c r="L69" s="4">
        <f>IF(H69="",IF(H68="","",SUM($L$6:L68)),I69*(100%+($G$2/12))^($J$2-H68)*($G$2/12)/((100%+$G$2/12)^($J$2-H68)-1))</f>
        <v>64047.93245753082</v>
      </c>
      <c r="P69" s="44">
        <f t="shared" si="1"/>
        <v>2.8230537028382666E-3</v>
      </c>
      <c r="Q69" s="44">
        <f t="shared" si="4"/>
        <v>3.2737397821988225E-3</v>
      </c>
      <c r="R69" s="2">
        <f t="shared" si="6"/>
        <v>12326633.292516764</v>
      </c>
      <c r="S69" s="12">
        <f t="shared" si="5"/>
        <v>0.13852348931999389</v>
      </c>
    </row>
    <row r="70" spans="2:19" x14ac:dyDescent="0.35">
      <c r="B70" s="1">
        <f t="shared" si="7"/>
        <v>65</v>
      </c>
      <c r="C70" s="4">
        <f t="shared" si="0"/>
        <v>9728696.8194148708</v>
      </c>
      <c r="D70" s="4">
        <f>IF(B70="",IF(B69="","",SUM($D$6:D69)),C70*($G$2/12))</f>
        <v>31212.902295622713</v>
      </c>
      <c r="E70" s="4">
        <f>IF(B70="",IF(B69="","",SUM($E$6:E69)),(E69+(C69*((1+$G$1)^(1/12)-1))/($J$2-B68)))</f>
        <v>41223.291607690138</v>
      </c>
      <c r="F70" s="4">
        <f>IF(B70="",IF(B69="","",SUM($F$6:F69)),D70+E70)</f>
        <v>72436.193903312844</v>
      </c>
      <c r="H70" s="1">
        <f t="shared" si="2"/>
        <v>65</v>
      </c>
      <c r="I70" s="4">
        <f t="shared" si="3"/>
        <v>10623792.778919162</v>
      </c>
      <c r="J70" s="4">
        <f>IF(H70="",IF(H69="","",SUM(J$6:J69)),I70*($G$2/12))</f>
        <v>34084.668499032312</v>
      </c>
      <c r="K70" s="4">
        <f>IF(H70="",IF(H69="","",SUM($K$6:K69)),L70-J70)</f>
        <v>30172.940222952311</v>
      </c>
      <c r="L70" s="4">
        <f>IF(H70="",IF(H69="","",SUM($L$6:L69)),I70*(100%+($G$2/12))^($J$2-H69)*($G$2/12)/((100%+$G$2/12)^($J$2-H69)-1))</f>
        <v>64257.608721984623</v>
      </c>
      <c r="P70" s="44">
        <f t="shared" si="1"/>
        <v>2.8401288363629046E-3</v>
      </c>
      <c r="Q70" s="44">
        <f t="shared" si="4"/>
        <v>3.2737397821988408E-3</v>
      </c>
      <c r="R70" s="2">
        <f t="shared" si="6"/>
        <v>12366987.482307054</v>
      </c>
      <c r="S70" s="12">
        <f t="shared" si="5"/>
        <v>0.14095548377337727</v>
      </c>
    </row>
    <row r="71" spans="2:19" x14ac:dyDescent="0.35">
      <c r="B71" s="1">
        <f t="shared" si="7"/>
        <v>66</v>
      </c>
      <c r="C71" s="4">
        <f t="shared" si="0"/>
        <v>9719187.7952841613</v>
      </c>
      <c r="D71" s="4">
        <f>IF(B71="",IF(B70="","",SUM($D$6:D70)),C71*($G$2/12))</f>
        <v>31182.394176536684</v>
      </c>
      <c r="E71" s="4">
        <f>IF(B71="",IF(B70="","",SUM($E$6:E70)),(E70+(C70*((1+$G$1)^(1/12)-1))/($J$2-B69)))</f>
        <v>41358.245937379419</v>
      </c>
      <c r="F71" s="4">
        <f>IF(B71="",IF(B70="","",SUM($F$6:F70)),D71+E71)</f>
        <v>72540.640113916103</v>
      </c>
      <c r="H71" s="1">
        <f t="shared" si="2"/>
        <v>66</v>
      </c>
      <c r="I71" s="4">
        <f t="shared" si="3"/>
        <v>10628300.593399642</v>
      </c>
      <c r="J71" s="4">
        <f>IF(H71="",IF(H70="","",SUM(J$6:J70)),I71*($G$2/12))</f>
        <v>34099.131070490519</v>
      </c>
      <c r="K71" s="4">
        <f>IF(H71="",IF(H70="","",SUM($K$6:K70)),L71-J71)</f>
        <v>30368.840341476236</v>
      </c>
      <c r="L71" s="4">
        <f>IF(H71="",IF(H70="","",SUM($L$6:L70)),I71*(100%+($G$2/12))^($J$2-H70)*($G$2/12)/((100%+$G$2/12)^($J$2-H70)-1))</f>
        <v>64467.971411966755</v>
      </c>
      <c r="P71" s="44">
        <f t="shared" ref="P71:P134" si="8">IF(H71="","",K71/I71)</f>
        <v>2.8573561760509305E-3</v>
      </c>
      <c r="Q71" s="44">
        <f t="shared" si="4"/>
        <v>3.2737397821988989E-3</v>
      </c>
      <c r="R71" s="2">
        <f t="shared" si="6"/>
        <v>12407473.781213839</v>
      </c>
      <c r="S71" s="12">
        <f t="shared" si="5"/>
        <v>0.14339528087563186</v>
      </c>
    </row>
    <row r="72" spans="2:19" x14ac:dyDescent="0.35">
      <c r="B72" s="1">
        <f t="shared" si="7"/>
        <v>67</v>
      </c>
      <c r="C72" s="4">
        <f t="shared" si="0"/>
        <v>9709512.244947819</v>
      </c>
      <c r="D72" s="4">
        <f>IF(B72="",IF(B71="","",SUM($D$6:D71)),C72*($G$2/12))</f>
        <v>31151.351785874253</v>
      </c>
      <c r="E72" s="4">
        <f>IF(B72="",IF(B71="","",SUM($E$6:E71)),(E71+(C71*((1+$G$1)^(1/12)-1))/($J$2-B70)))</f>
        <v>41493.642072426584</v>
      </c>
      <c r="F72" s="4">
        <f>IF(B72="",IF(B71="","",SUM($F$6:F71)),D72+E72)</f>
        <v>72644.993858300833</v>
      </c>
      <c r="H72" s="1">
        <f t="shared" ref="H72:H135" si="9">IF(H71="","",IF($J$2&gt;=H71+1,H71+1,""))</f>
        <v>67</v>
      </c>
      <c r="I72" s="4">
        <f t="shared" ref="I72:I135" si="10">IF(H72="",IF(H71="","","samtals"),I71+((I71-K71)*(((1+$G$1)^(1/12)-1)))-K71)</f>
        <v>10632626.623847181</v>
      </c>
      <c r="J72" s="4">
        <f>IF(H72="",IF(H71="","",SUM(J$6:J71)),I72*($G$2/12))</f>
        <v>34113.010418176375</v>
      </c>
      <c r="K72" s="4">
        <f>IF(H72="",IF(H71="","",SUM($K$6:K71)),L72-J72)</f>
        <v>30566.012356479383</v>
      </c>
      <c r="L72" s="4">
        <f>IF(H72="",IF(H71="","",SUM($L$6:L71)),I72*(100%+($G$2/12))^($J$2-H71)*($G$2/12)/((100%+$G$2/12)^($J$2-H71)-1))</f>
        <v>64679.022774655758</v>
      </c>
      <c r="P72" s="44">
        <f t="shared" si="8"/>
        <v>2.8747376765704338E-3</v>
      </c>
      <c r="Q72" s="44">
        <f t="shared" ref="Q72:Q135" si="11">IF(H72="","", (L72-L71)/L71)</f>
        <v>3.2737397821986747E-3</v>
      </c>
      <c r="R72" s="2">
        <f t="shared" ref="R72:R135" si="12">IF(H72="","",R71+(R71*(((1+$G$1)^(1/12)-1))))</f>
        <v>12448092.621727988</v>
      </c>
      <c r="S72" s="12">
        <f t="shared" ref="S72:S135" si="13">IF(H72="", "",(R72-I72)/R72)</f>
        <v>0.14584290566025626</v>
      </c>
    </row>
    <row r="73" spans="2:19" x14ac:dyDescent="0.35">
      <c r="B73" s="1">
        <f t="shared" ref="B73:B136" si="14">IF(B72="","",IF($J$2&gt;=B72+1,B72+1,""))</f>
        <v>68</v>
      </c>
      <c r="C73" s="4">
        <f t="shared" ref="C73:C136" si="15">IF(B73="",IF(B72="","","samtals"),C72+((C72-E72)*(((1+$G$1)^(1/12)-1)))-E72)</f>
        <v>9699669.179990666</v>
      </c>
      <c r="D73" s="4">
        <f>IF(B73="",IF(B72="","",SUM($D$6:D72)),C73*($G$2/12))</f>
        <v>31119.771952470055</v>
      </c>
      <c r="E73" s="4">
        <f>IF(B73="",IF(B72="","",SUM($E$6:E72)),(E72+(C72*((1+$G$1)^(1/12)-1))/($J$2-B71)))</f>
        <v>41629.481459187409</v>
      </c>
      <c r="F73" s="4">
        <f>IF(B73="",IF(B72="","",SUM($F$6:F72)),D73+E73)</f>
        <v>72749.253411657468</v>
      </c>
      <c r="H73" s="1">
        <f t="shared" si="9"/>
        <v>68</v>
      </c>
      <c r="I73" s="4">
        <f t="shared" si="10"/>
        <v>10636768.999087824</v>
      </c>
      <c r="J73" s="4">
        <f>IF(H73="",IF(H72="","",SUM(J$6:J72)),I73*($G$2/12))</f>
        <v>34126.300538740099</v>
      </c>
      <c r="K73" s="4">
        <f>IF(H73="",IF(H72="","",SUM($K$6:K72)),L73-J73)</f>
        <v>30764.464525846808</v>
      </c>
      <c r="L73" s="4">
        <f>IF(H73="",IF(H72="","",SUM($L$6:L72)),I73*(100%+($G$2/12))^($J$2-H72)*($G$2/12)/((100%+$G$2/12)^($J$2-H72)-1))</f>
        <v>64890.765064586907</v>
      </c>
      <c r="P73" s="44">
        <f t="shared" si="8"/>
        <v>2.8922753261338167E-3</v>
      </c>
      <c r="Q73" s="44">
        <f t="shared" si="11"/>
        <v>3.2737397821990598E-3</v>
      </c>
      <c r="R73" s="2">
        <f t="shared" si="12"/>
        <v>12488844.437756237</v>
      </c>
      <c r="S73" s="12">
        <f t="shared" si="13"/>
        <v>0.14829838324106467</v>
      </c>
    </row>
    <row r="74" spans="2:19" x14ac:dyDescent="0.35">
      <c r="B74" s="1">
        <f t="shared" si="14"/>
        <v>69</v>
      </c>
      <c r="C74" s="4">
        <f t="shared" si="15"/>
        <v>9689657.6073106173</v>
      </c>
      <c r="D74" s="4">
        <f>IF(B74="",IF(B73="","",SUM($D$6:D73)),C74*($G$2/12))</f>
        <v>31087.651490121563</v>
      </c>
      <c r="E74" s="4">
        <f>IF(B74="",IF(B73="","",SUM($E$6:E73)),(E73+(C73*((1+$G$1)^(1/12)-1))/($J$2-B72)))</f>
        <v>41765.765548752664</v>
      </c>
      <c r="F74" s="4">
        <f>IF(B74="",IF(B73="","",SUM($F$6:F73)),D74+E74)</f>
        <v>72853.417038874235</v>
      </c>
      <c r="H74" s="1">
        <f t="shared" si="9"/>
        <v>69</v>
      </c>
      <c r="I74" s="4">
        <f t="shared" si="10"/>
        <v>10640725.833536955</v>
      </c>
      <c r="J74" s="4">
        <f>IF(H74="",IF(H73="","",SUM(J$6:J73)),I74*($G$2/12))</f>
        <v>34138.995382597728</v>
      </c>
      <c r="K74" s="4">
        <f>IF(H74="",IF(H73="","",SUM($K$6:K73)),L74-J74)</f>
        <v>30964.205161078433</v>
      </c>
      <c r="L74" s="4">
        <f>IF(H74="",IF(H73="","",SUM($L$6:L73)),I74*(100%+($G$2/12))^($J$2-H73)*($G$2/12)/((100%+$G$2/12)^($J$2-H73)-1))</f>
        <v>65103.200543676161</v>
      </c>
      <c r="P74" s="44">
        <f t="shared" si="8"/>
        <v>2.9099711472206965E-3</v>
      </c>
      <c r="Q74" s="44">
        <f t="shared" si="11"/>
        <v>3.2737397821987952E-3</v>
      </c>
      <c r="R74" s="2">
        <f t="shared" si="12"/>
        <v>12529729.664625812</v>
      </c>
      <c r="S74" s="12">
        <f t="shared" si="13"/>
        <v>0.15076173881244476</v>
      </c>
    </row>
    <row r="75" spans="2:19" x14ac:dyDescent="0.35">
      <c r="B75" s="1">
        <f t="shared" si="14"/>
        <v>70</v>
      </c>
      <c r="C75" s="4">
        <f t="shared" si="15"/>
        <v>9679476.5290985927</v>
      </c>
      <c r="D75" s="4">
        <f>IF(B75="",IF(B74="","",SUM($D$6:D74)),C75*($G$2/12))</f>
        <v>31054.987197524653</v>
      </c>
      <c r="E75" s="4">
        <f>IF(B75="",IF(B74="","",SUM($E$6:E74)),(E74+(C74*((1+$G$1)^(1/12)-1))/($J$2-B73)))</f>
        <v>41902.495796963609</v>
      </c>
      <c r="F75" s="4">
        <f>IF(B75="",IF(B74="","",SUM($F$6:F74)),D75+E75)</f>
        <v>72957.482994488266</v>
      </c>
      <c r="H75" s="1">
        <f t="shared" si="9"/>
        <v>70</v>
      </c>
      <c r="I75" s="4">
        <f t="shared" si="10"/>
        <v>10644495.227098338</v>
      </c>
      <c r="J75" s="4">
        <f>IF(H75="",IF(H74="","",SUM(J$6:J74)),I75*($G$2/12))</f>
        <v>34151.088853607172</v>
      </c>
      <c r="K75" s="4">
        <f>IF(H75="",IF(H74="","",SUM($K$6:K74)),L75-J75)</f>
        <v>31165.242627637286</v>
      </c>
      <c r="L75" s="4">
        <f>IF(H75="",IF(H74="","",SUM($L$6:L74)),I75*(100%+($G$2/12))^($J$2-H74)*($G$2/12)/((100%+$G$2/12)^($J$2-H74)-1))</f>
        <v>65316.331481244459</v>
      </c>
      <c r="P75" s="44">
        <f t="shared" si="8"/>
        <v>2.9278271973196095E-3</v>
      </c>
      <c r="Q75" s="44">
        <f t="shared" si="11"/>
        <v>3.2737397821987766E-3</v>
      </c>
      <c r="R75" s="2">
        <f t="shared" si="12"/>
        <v>12570748.739089096</v>
      </c>
      <c r="S75" s="12">
        <f t="shared" si="13"/>
        <v>0.1532329976496164</v>
      </c>
    </row>
    <row r="76" spans="2:19" x14ac:dyDescent="0.35">
      <c r="B76" s="1">
        <f t="shared" si="14"/>
        <v>71</v>
      </c>
      <c r="C76" s="4">
        <f t="shared" si="15"/>
        <v>9669124.9428183362</v>
      </c>
      <c r="D76" s="4">
        <f>IF(B76="",IF(B75="","",SUM($D$6:D75)),C76*($G$2/12))</f>
        <v>31021.775858208828</v>
      </c>
      <c r="E76" s="4">
        <f>IF(B76="",IF(B75="","",SUM($E$6:E75)),(E75+(C75*((1+$G$1)^(1/12)-1))/($J$2-B74)))</f>
        <v>42039.673664427552</v>
      </c>
      <c r="F76" s="4">
        <f>IF(B76="",IF(B75="","",SUM($F$6:F75)),D76+E76)</f>
        <v>73061.44952263638</v>
      </c>
      <c r="H76" s="1">
        <f t="shared" si="9"/>
        <v>71</v>
      </c>
      <c r="I76" s="4">
        <f t="shared" si="10"/>
        <v>10648075.265062466</v>
      </c>
      <c r="J76" s="4">
        <f>IF(H76="",IF(H75="","",SUM(J$6:J75)),I76*($G$2/12))</f>
        <v>34162.57480874208</v>
      </c>
      <c r="K76" s="4">
        <f>IF(H76="",IF(H75="","",SUM($K$6:K75)),L76-J76)</f>
        <v>31367.585345299791</v>
      </c>
      <c r="L76" s="4">
        <f>IF(H76="",IF(H75="","",SUM($L$6:L75)),I76*(100%+($G$2/12))^($J$2-H75)*($G$2/12)/((100%+$G$2/12)^($J$2-H75)-1))</f>
        <v>65530.160154041871</v>
      </c>
      <c r="P76" s="44">
        <f t="shared" si="8"/>
        <v>2.9458455696890471E-3</v>
      </c>
      <c r="Q76" s="44">
        <f t="shared" si="11"/>
        <v>3.273739782198463E-3</v>
      </c>
      <c r="R76" s="2">
        <f t="shared" si="12"/>
        <v>12611902.099328279</v>
      </c>
      <c r="S76" s="12">
        <f t="shared" si="13"/>
        <v>0.15571218510889079</v>
      </c>
    </row>
    <row r="77" spans="2:19" x14ac:dyDescent="0.35">
      <c r="B77" s="1">
        <f t="shared" si="14"/>
        <v>72</v>
      </c>
      <c r="C77" s="4">
        <f t="shared" si="15"/>
        <v>9658601.8411861584</v>
      </c>
      <c r="D77" s="4">
        <f>IF(B77="",IF(B76="","",SUM($D$6:D76)),C77*($G$2/12))</f>
        <v>30988.014240472257</v>
      </c>
      <c r="E77" s="4">
        <f>IF(B77="",IF(B76="","",SUM($E$6:E76)),(E76+(C76*((1+$G$1)^(1/12)-1))/($J$2-B75)))</f>
        <v>42177.300616533445</v>
      </c>
      <c r="F77" s="4">
        <f>IF(B77="",IF(B76="","",SUM($F$6:F76)),D77+E77)</f>
        <v>73165.314857005695</v>
      </c>
      <c r="H77" s="1">
        <f t="shared" si="9"/>
        <v>72</v>
      </c>
      <c r="I77" s="4">
        <f t="shared" si="10"/>
        <v>10651464.018004233</v>
      </c>
      <c r="J77" s="4">
        <f>IF(H77="",IF(H76="","",SUM(J$6:J76)),I77*($G$2/12))</f>
        <v>34173.44705776358</v>
      </c>
      <c r="K77" s="4">
        <f>IF(H77="",IF(H76="","",SUM($K$6:K76)),L77-J77)</f>
        <v>31571.241788508472</v>
      </c>
      <c r="L77" s="4">
        <f>IF(H77="",IF(H76="","",SUM($L$6:L76)),I77*(100%+($G$2/12))^($J$2-H76)*($G$2/12)/((100%+$G$2/12)^($J$2-H76)-1))</f>
        <v>65744.688846272053</v>
      </c>
      <c r="P77" s="44">
        <f t="shared" si="8"/>
        <v>2.9640283941384411E-3</v>
      </c>
      <c r="Q77" s="44">
        <f t="shared" si="11"/>
        <v>3.2737397821993577E-3</v>
      </c>
      <c r="R77" s="2">
        <f t="shared" si="12"/>
        <v>12653190.184960049</v>
      </c>
      <c r="S77" s="12">
        <f t="shared" si="13"/>
        <v>0.15819932662793024</v>
      </c>
    </row>
    <row r="78" spans="2:19" x14ac:dyDescent="0.35">
      <c r="B78" s="1">
        <f t="shared" si="14"/>
        <v>73</v>
      </c>
      <c r="C78" s="4">
        <f t="shared" si="15"/>
        <v>9647906.2121506017</v>
      </c>
      <c r="D78" s="4">
        <f>IF(B78="",IF(B77="","",SUM($D$6:D77)),C78*($G$2/12))</f>
        <v>30953.699097316516</v>
      </c>
      <c r="E78" s="4">
        <f>IF(B78="",IF(B77="","",SUM($E$6:E77)),(E77+(C77*((1+$G$1)^(1/12)-1))/($J$2-B76)))</f>
        <v>42315.378123467555</v>
      </c>
      <c r="F78" s="4">
        <f>IF(B78="",IF(B77="","",SUM($F$6:F77)),D78+E78)</f>
        <v>73269.077220784064</v>
      </c>
      <c r="H78" s="1">
        <f t="shared" si="9"/>
        <v>73</v>
      </c>
      <c r="I78" s="4">
        <f t="shared" si="10"/>
        <v>10654659.541679909</v>
      </c>
      <c r="J78" s="4">
        <f>IF(H78="",IF(H77="","",SUM(J$6:J77)),I78*($G$2/12))</f>
        <v>34183.699362889711</v>
      </c>
      <c r="K78" s="4">
        <f>IF(H78="",IF(H77="","",SUM($K$6:K77)),L78-J78)</f>
        <v>31776.220486726663</v>
      </c>
      <c r="L78" s="4">
        <f>IF(H78="",IF(H77="","",SUM($L$6:L77)),I78*(100%+($G$2/12))^($J$2-H77)*($G$2/12)/((100%+$G$2/12)^($J$2-H77)-1))</f>
        <v>65959.919849616374</v>
      </c>
      <c r="P78" s="44">
        <f t="shared" si="8"/>
        <v>2.9823778378296768E-3</v>
      </c>
      <c r="Q78" s="44">
        <f t="shared" si="11"/>
        <v>3.2737397821987753E-3</v>
      </c>
      <c r="R78" s="2">
        <f t="shared" si="12"/>
        <v>12694613.437040281</v>
      </c>
      <c r="S78" s="12">
        <f t="shared" si="13"/>
        <v>0.1606944477260098</v>
      </c>
    </row>
    <row r="79" spans="2:19" x14ac:dyDescent="0.35">
      <c r="B79" s="1">
        <f t="shared" si="14"/>
        <v>74</v>
      </c>
      <c r="C79" s="4">
        <f t="shared" si="15"/>
        <v>9637037.0388720129</v>
      </c>
      <c r="D79" s="4">
        <f>IF(B79="",IF(B78="","",SUM($D$6:D78)),C79*($G$2/12))</f>
        <v>30918.827166381041</v>
      </c>
      <c r="E79" s="4">
        <f>IF(B79="",IF(B78="","",SUM($E$6:E78)),(E78+(C78*((1+$G$1)^(1/12)-1))/($J$2-B77)))</f>
        <v>42453.907660229139</v>
      </c>
      <c r="F79" s="4">
        <f>IF(B79="",IF(B78="","",SUM($F$6:F78)),D79+E79)</f>
        <v>73372.734826610176</v>
      </c>
      <c r="H79" s="1">
        <f t="shared" si="9"/>
        <v>74</v>
      </c>
      <c r="I79" s="4">
        <f t="shared" si="10"/>
        <v>10657659.876923431</v>
      </c>
      <c r="J79" s="4">
        <f>IF(H79="",IF(H78="","",SUM(J$6:J78)),I79*($G$2/12))</f>
        <v>34193.325438462678</v>
      </c>
      <c r="K79" s="4">
        <f>IF(H79="",IF(H78="","",SUM($K$6:K78)),L79-J79)</f>
        <v>31982.530024796011</v>
      </c>
      <c r="L79" s="4">
        <f>IF(H79="",IF(H78="","",SUM($L$6:L78)),I79*(100%+($G$2/12))^($J$2-H78)*($G$2/12)/((100%+$G$2/12)^($J$2-H78)-1))</f>
        <v>66175.855463258689</v>
      </c>
      <c r="P79" s="44">
        <f t="shared" si="8"/>
        <v>3.0008961060998388E-3</v>
      </c>
      <c r="Q79" s="44">
        <f t="shared" si="11"/>
        <v>3.273739782198532E-3</v>
      </c>
      <c r="R79" s="2">
        <f t="shared" si="12"/>
        <v>12736172.298068756</v>
      </c>
      <c r="S79" s="12">
        <f t="shared" si="13"/>
        <v>0.16319757400427912</v>
      </c>
    </row>
    <row r="80" spans="2:19" x14ac:dyDescent="0.35">
      <c r="B80" s="1">
        <f t="shared" si="14"/>
        <v>75</v>
      </c>
      <c r="C80" s="4">
        <f t="shared" si="15"/>
        <v>9625993.2997020464</v>
      </c>
      <c r="D80" s="4">
        <f>IF(B80="",IF(B79="","",SUM($D$6:D79)),C80*($G$2/12))</f>
        <v>30883.3951698774</v>
      </c>
      <c r="E80" s="4">
        <f>IF(B80="",IF(B79="","",SUM($E$6:E79)),(E79+(C79*((1+$G$1)^(1/12)-1))/($J$2-B78)))</f>
        <v>42592.890706646227</v>
      </c>
      <c r="F80" s="4">
        <f>IF(B80="",IF(B79="","",SUM($F$6:F79)),D80+E80)</f>
        <v>73476.285876523631</v>
      </c>
      <c r="H80" s="1">
        <f t="shared" si="9"/>
        <v>75</v>
      </c>
      <c r="I80" s="4">
        <f t="shared" si="10"/>
        <v>10660463.049541986</v>
      </c>
      <c r="J80" s="4">
        <f>IF(H80="",IF(H79="","",SUM(J$6:J79)),I80*($G$2/12))</f>
        <v>34202.318950613873</v>
      </c>
      <c r="K80" s="4">
        <f>IF(H80="",IF(H79="","",SUM($K$6:K79)),L80-J80)</f>
        <v>32190.179043295939</v>
      </c>
      <c r="L80" s="4">
        <f>IF(H80="",IF(H79="","",SUM($L$6:L79)),I80*(100%+($G$2/12))^($J$2-H79)*($G$2/12)/((100%+$G$2/12)^($J$2-H79)-1))</f>
        <v>66392.497993909812</v>
      </c>
      <c r="P80" s="44">
        <f t="shared" si="8"/>
        <v>3.0195854433057627E-3</v>
      </c>
      <c r="Q80" s="44">
        <f t="shared" si="11"/>
        <v>3.2737397821990272E-3</v>
      </c>
      <c r="R80" s="2">
        <f t="shared" si="12"/>
        <v>12777867.211993884</v>
      </c>
      <c r="S80" s="12">
        <f t="shared" si="13"/>
        <v>0.16570873114602469</v>
      </c>
    </row>
    <row r="81" spans="2:19" x14ac:dyDescent="0.35">
      <c r="B81" s="1">
        <f t="shared" si="14"/>
        <v>76</v>
      </c>
      <c r="C81" s="4">
        <f t="shared" si="15"/>
        <v>9614773.9681630712</v>
      </c>
      <c r="D81" s="4">
        <f>IF(B81="",IF(B80="","",SUM($D$6:D80)),C81*($G$2/12))</f>
        <v>30847.399814523189</v>
      </c>
      <c r="E81" s="4">
        <f>IF(B81="",IF(B80="","",SUM($E$6:E80)),(E80+(C80*((1+$G$1)^(1/12)-1))/($J$2-B79)))</f>
        <v>42732.328747391424</v>
      </c>
      <c r="F81" s="4">
        <f>IF(B81="",IF(B80="","",SUM($F$6:F80)),D81+E81)</f>
        <v>73579.728561914613</v>
      </c>
      <c r="H81" s="1">
        <f t="shared" si="9"/>
        <v>76</v>
      </c>
      <c r="I81" s="4">
        <f t="shared" si="10"/>
        <v>10663067.070210906</v>
      </c>
      <c r="J81" s="4">
        <f>IF(H81="",IF(H80="","",SUM(J$6:J80)),I81*($G$2/12))</f>
        <v>34210.673516926654</v>
      </c>
      <c r="K81" s="4">
        <f>IF(H81="",IF(H80="","",SUM($K$6:K80)),L81-J81)</f>
        <v>32399.176238905355</v>
      </c>
      <c r="L81" s="4">
        <f>IF(H81="",IF(H80="","",SUM($L$6:L80)),I81*(100%+($G$2/12))^($J$2-H80)*($G$2/12)/((100%+$G$2/12)^($J$2-H80)-1))</f>
        <v>66609.849755832009</v>
      </c>
      <c r="P81" s="44">
        <f t="shared" si="8"/>
        <v>3.0384481336911003E-3</v>
      </c>
      <c r="Q81" s="44">
        <f t="shared" si="11"/>
        <v>3.273739782198499E-3</v>
      </c>
      <c r="R81" s="2">
        <f t="shared" si="12"/>
        <v>12819698.624217443</v>
      </c>
      <c r="S81" s="12">
        <f t="shared" si="13"/>
        <v>0.16822794491693327</v>
      </c>
    </row>
    <row r="82" spans="2:19" x14ac:dyDescent="0.35">
      <c r="B82" s="1">
        <f t="shared" si="14"/>
        <v>77</v>
      </c>
      <c r="C82" s="4">
        <f t="shared" si="15"/>
        <v>9603378.0129274987</v>
      </c>
      <c r="D82" s="4">
        <f>IF(B82="",IF(B81="","",SUM($D$6:D81)),C82*($G$2/12))</f>
        <v>30810.837791475726</v>
      </c>
      <c r="E82" s="4">
        <f>IF(B82="",IF(B81="","",SUM($E$6:E81)),(E81+(C81*((1+$G$1)^(1/12)-1))/($J$2-B80)))</f>
        <v>42872.223271997762</v>
      </c>
      <c r="F82" s="4">
        <f>IF(B82="",IF(B81="","",SUM($F$6:F81)),D82+E82)</f>
        <v>73683.061063473491</v>
      </c>
      <c r="H82" s="1">
        <f t="shared" si="9"/>
        <v>77</v>
      </c>
      <c r="I82" s="4">
        <f t="shared" si="10"/>
        <v>10665469.934367841</v>
      </c>
      <c r="J82" s="4">
        <f>IF(H82="",IF(H81="","",SUM(J$6:J81)),I82*($G$2/12))</f>
        <v>34218.382706096825</v>
      </c>
      <c r="K82" s="4">
        <f>IF(H82="",IF(H81="","",SUM($K$6:K81)),L82-J82)</f>
        <v>32609.530364767146</v>
      </c>
      <c r="L82" s="4">
        <f>IF(H82="",IF(H81="","",SUM($L$6:L81)),I82*(100%+($G$2/12))^($J$2-H81)*($G$2/12)/((100%+$G$2/12)^($J$2-H81)-1))</f>
        <v>66827.913070863971</v>
      </c>
      <c r="P82" s="44">
        <f t="shared" si="8"/>
        <v>3.0574865022766542E-3</v>
      </c>
      <c r="Q82" s="44">
        <f t="shared" si="11"/>
        <v>3.2737397821989566E-3</v>
      </c>
      <c r="R82" s="2">
        <f t="shared" si="12"/>
        <v>12861666.981599344</v>
      </c>
      <c r="S82" s="12">
        <f t="shared" si="13"/>
        <v>0.17075524116535681</v>
      </c>
    </row>
    <row r="83" spans="2:19" x14ac:dyDescent="0.35">
      <c r="B83" s="1">
        <f t="shared" si="14"/>
        <v>78</v>
      </c>
      <c r="C83" s="4">
        <f t="shared" si="15"/>
        <v>9591804.3977970388</v>
      </c>
      <c r="D83" s="4">
        <f>IF(B83="",IF(B82="","",SUM($D$6:D82)),C83*($G$2/12))</f>
        <v>30773.705776265502</v>
      </c>
      <c r="E83" s="4">
        <f>IF(B83="",IF(B82="","",SUM($E$6:E82)),(E82+(C82*((1+$G$1)^(1/12)-1))/($J$2-B81)))</f>
        <v>43012.575774874618</v>
      </c>
      <c r="F83" s="4">
        <f>IF(B83="",IF(B82="","",SUM($F$6:F82)),D83+E83)</f>
        <v>73786.281551140128</v>
      </c>
      <c r="H83" s="1">
        <f t="shared" si="9"/>
        <v>78</v>
      </c>
      <c r="I83" s="4">
        <f t="shared" si="10"/>
        <v>10667669.622106226</v>
      </c>
      <c r="J83" s="4">
        <f>IF(H83="",IF(H82="","",SUM(J$6:J82)),I83*($G$2/12))</f>
        <v>34225.440037590808</v>
      </c>
      <c r="K83" s="4">
        <f>IF(H83="",IF(H82="","",SUM($K$6:K82)),L83-J83)</f>
        <v>32821.250230854544</v>
      </c>
      <c r="L83" s="4">
        <f>IF(H83="",IF(H82="","",SUM($L$6:L82)),I83*(100%+($G$2/12))^($J$2-H82)*($G$2/12)/((100%+$G$2/12)^($J$2-H82)-1))</f>
        <v>67046.690268445353</v>
      </c>
      <c r="P83" s="44">
        <f t="shared" si="8"/>
        <v>3.0767029157746182E-3</v>
      </c>
      <c r="Q83" s="44">
        <f t="shared" si="11"/>
        <v>3.2737397821983607E-3</v>
      </c>
      <c r="R83" s="2">
        <f t="shared" si="12"/>
        <v>12903772.732462401</v>
      </c>
      <c r="S83" s="12">
        <f t="shared" si="13"/>
        <v>0.17329064582257747</v>
      </c>
    </row>
    <row r="84" spans="2:19" x14ac:dyDescent="0.35">
      <c r="B84" s="1">
        <f t="shared" si="14"/>
        <v>79</v>
      </c>
      <c r="C84" s="4">
        <f t="shared" si="15"/>
        <v>9580052.0816818532</v>
      </c>
      <c r="D84" s="4">
        <f>IF(B84="",IF(B83="","",SUM($D$6:D83)),C84*($G$2/12))</f>
        <v>30736.00042872928</v>
      </c>
      <c r="E84" s="4">
        <f>IF(B84="",IF(B83="","",SUM($E$6:E83)),(E83+(C83*((1+$G$1)^(1/12)-1))/($J$2-B82)))</f>
        <v>43153.387755323667</v>
      </c>
      <c r="F84" s="4">
        <f>IF(B84="",IF(B83="","",SUM($F$6:F83)),D84+E84)</f>
        <v>73889.38818405295</v>
      </c>
      <c r="H84" s="1">
        <f t="shared" si="9"/>
        <v>79</v>
      </c>
      <c r="I84" s="4">
        <f t="shared" si="10"/>
        <v>10669664.098068034</v>
      </c>
      <c r="J84" s="4">
        <f>IF(H84="",IF(H83="","",SUM(J$6:J83)),I84*($G$2/12))</f>
        <v>34231.838981301611</v>
      </c>
      <c r="K84" s="4">
        <f>IF(H84="",IF(H83="","",SUM($K$6:K83)),L84-J84)</f>
        <v>33034.344704340328</v>
      </c>
      <c r="L84" s="4">
        <f>IF(H84="",IF(H83="","",SUM($L$6:L83)),I84*(100%+($G$2/12))^($J$2-H83)*($G$2/12)/((100%+$G$2/12)^($J$2-H83)-1))</f>
        <v>67266.18368564194</v>
      </c>
      <c r="P84" s="44">
        <f t="shared" si="8"/>
        <v>3.0960997835275702E-3</v>
      </c>
      <c r="Q84" s="44">
        <f t="shared" si="11"/>
        <v>3.2737397821990429E-3</v>
      </c>
      <c r="R84" s="2">
        <f t="shared" si="12"/>
        <v>12946016.326597117</v>
      </c>
      <c r="S84" s="12">
        <f t="shared" si="13"/>
        <v>0.17583418490307326</v>
      </c>
    </row>
    <row r="85" spans="2:19" x14ac:dyDescent="0.35">
      <c r="B85" s="1">
        <f t="shared" si="14"/>
        <v>80</v>
      </c>
      <c r="C85" s="4">
        <f t="shared" si="15"/>
        <v>9568120.0185796376</v>
      </c>
      <c r="D85" s="4">
        <f>IF(B85="",IF(B84="","",SUM($D$6:D84)),C85*($G$2/12))</f>
        <v>30697.718392943007</v>
      </c>
      <c r="E85" s="4">
        <f>IF(B85="",IF(B84="","",SUM($E$6:E84)),(E84+(C84*((1+$G$1)^(1/12)-1))/($J$2-B83)))</f>
        <v>43294.660717554929</v>
      </c>
      <c r="F85" s="4">
        <f>IF(B85="",IF(B84="","",SUM($F$6:F84)),D85+E85)</f>
        <v>73992.379110497932</v>
      </c>
      <c r="H85" s="1">
        <f t="shared" si="9"/>
        <v>80</v>
      </c>
      <c r="I85" s="4">
        <f t="shared" si="10"/>
        <v>10671451.3113358</v>
      </c>
      <c r="J85" s="4">
        <f>IF(H85="",IF(H84="","",SUM(J$6:J84)),I85*($G$2/12))</f>
        <v>34237.572957202363</v>
      </c>
      <c r="K85" s="4">
        <f>IF(H85="",IF(H84="","",SUM($K$6:K84)),L85-J85)</f>
        <v>33248.822709967957</v>
      </c>
      <c r="L85" s="4">
        <f>IF(H85="",IF(H84="","",SUM($L$6:L84)),I85*(100%+($G$2/12))^($J$2-H84)*($G$2/12)/((100%+$G$2/12)^($J$2-H84)-1))</f>
        <v>67486.39566717032</v>
      </c>
      <c r="P85" s="44">
        <f t="shared" si="8"/>
        <v>3.1156795584729169E-3</v>
      </c>
      <c r="Q85" s="44">
        <f t="shared" si="11"/>
        <v>3.2737397821988373E-3</v>
      </c>
      <c r="R85" s="2">
        <f t="shared" si="12"/>
        <v>12988398.215266494</v>
      </c>
      <c r="S85" s="12">
        <f t="shared" si="13"/>
        <v>0.17838588450478574</v>
      </c>
    </row>
    <row r="86" spans="2:19" x14ac:dyDescent="0.35">
      <c r="B86" s="1">
        <f t="shared" si="14"/>
        <v>81</v>
      </c>
      <c r="C86" s="4">
        <f t="shared" si="15"/>
        <v>9556007.1575546134</v>
      </c>
      <c r="D86" s="4">
        <f>IF(B86="",IF(B85="","",SUM($D$6:D85)),C86*($G$2/12))</f>
        <v>30658.856297154387</v>
      </c>
      <c r="E86" s="4">
        <f>IF(B86="",IF(B85="","",SUM($E$6:E85)),(E85+(C85*((1+$G$1)^(1/12)-1))/($J$2-B84)))</f>
        <v>43436.396170702792</v>
      </c>
      <c r="F86" s="4">
        <f>IF(B86="",IF(B85="","",SUM($F$6:F85)),D86+E86)</f>
        <v>74095.252467857179</v>
      </c>
      <c r="H86" s="1">
        <f t="shared" si="9"/>
        <v>81</v>
      </c>
      <c r="I86" s="4">
        <f t="shared" si="10"/>
        <v>10673029.195323933</v>
      </c>
      <c r="J86" s="4">
        <f>IF(H86="",IF(H85="","",SUM(J$6:J85)),I86*($G$2/12))</f>
        <v>34242.63533499762</v>
      </c>
      <c r="K86" s="4">
        <f>IF(H86="",IF(H85="","",SUM($K$6:K85)),L86-J86)</f>
        <v>33464.69323042551</v>
      </c>
      <c r="L86" s="4">
        <f>IF(H86="",IF(H85="","",SUM($L$6:L85)),I86*(100%+($G$2/12))^($J$2-H85)*($G$2/12)/((100%+$G$2/12)^($J$2-H85)-1))</f>
        <v>67707.328565423129</v>
      </c>
      <c r="P86" s="44">
        <f t="shared" si="8"/>
        <v>3.1354447381336742E-3</v>
      </c>
      <c r="Q86" s="44">
        <f t="shared" si="11"/>
        <v>3.2737397821985827E-3</v>
      </c>
      <c r="R86" s="2">
        <f t="shared" si="12"/>
        <v>13030918.851210853</v>
      </c>
      <c r="S86" s="12">
        <f t="shared" si="13"/>
        <v>0.18094577080938704</v>
      </c>
    </row>
    <row r="87" spans="2:19" x14ac:dyDescent="0.35">
      <c r="B87" s="1">
        <f t="shared" si="14"/>
        <v>82</v>
      </c>
      <c r="C87" s="4">
        <f t="shared" si="15"/>
        <v>9543712.4427164346</v>
      </c>
      <c r="D87" s="4">
        <f>IF(B87="",IF(B86="","",SUM($D$6:D86)),C87*($G$2/12))</f>
        <v>30619.41075371523</v>
      </c>
      <c r="E87" s="4">
        <f>IF(B87="",IF(B86="","",SUM($E$6:E86)),(E86+(C86*((1+$G$1)^(1/12)-1))/($J$2-B85)))</f>
        <v>43578.595628842173</v>
      </c>
      <c r="F87" s="4">
        <f>IF(B87="",IF(B86="","",SUM($F$6:F86)),D87+E87)</f>
        <v>74198.006382557403</v>
      </c>
      <c r="H87" s="1">
        <f t="shared" si="9"/>
        <v>82</v>
      </c>
      <c r="I87" s="4">
        <f t="shared" si="10"/>
        <v>10674395.667669281</v>
      </c>
      <c r="J87" s="4">
        <f>IF(H87="",IF(H86="","",SUM(J$6:J86)),I87*($G$2/12))</f>
        <v>34247.019433772279</v>
      </c>
      <c r="K87" s="4">
        <f>IF(H87="",IF(H86="","",SUM($K$6:K86)),L87-J87)</f>
        <v>33681.965306721875</v>
      </c>
      <c r="L87" s="4">
        <f>IF(H87="",IF(H86="","",SUM($L$6:L86)),I87*(100%+($G$2/12))^($J$2-H86)*($G$2/12)/((100%+$G$2/12)^($J$2-H86)-1))</f>
        <v>67928.984740494154</v>
      </c>
      <c r="P87" s="44">
        <f t="shared" si="8"/>
        <v>3.1553978656363802E-3</v>
      </c>
      <c r="Q87" s="44">
        <f t="shared" si="11"/>
        <v>3.2737397821987028E-3</v>
      </c>
      <c r="R87" s="2">
        <f t="shared" si="12"/>
        <v>13073578.688652668</v>
      </c>
      <c r="S87" s="12">
        <f t="shared" si="13"/>
        <v>0.18351387008254899</v>
      </c>
    </row>
    <row r="88" spans="2:19" x14ac:dyDescent="0.35">
      <c r="B88" s="1">
        <f t="shared" si="14"/>
        <v>83</v>
      </c>
      <c r="C88" s="4">
        <f t="shared" si="15"/>
        <v>9531234.8131990172</v>
      </c>
      <c r="D88" s="4">
        <f>IF(B88="",IF(B87="","",SUM($D$6:D87)),C88*($G$2/12))</f>
        <v>30579.378359013514</v>
      </c>
      <c r="E88" s="4">
        <f>IF(B88="",IF(B87="","",SUM($E$6:E87)),(E87+(C87*((1+$G$1)^(1/12)-1))/($J$2-B86)))</f>
        <v>43721.260611004676</v>
      </c>
      <c r="F88" s="4">
        <f>IF(B88="",IF(B87="","",SUM($F$6:F87)),D88+E88)</f>
        <v>74300.63897001819</v>
      </c>
      <c r="H88" s="1">
        <f t="shared" si="9"/>
        <v>83</v>
      </c>
      <c r="I88" s="4">
        <f t="shared" si="10"/>
        <v>10675548.630120974</v>
      </c>
      <c r="J88" s="4">
        <f>IF(H88="",IF(H87="","",SUM(J$6:J87)),I88*($G$2/12))</f>
        <v>34250.718521638126</v>
      </c>
      <c r="K88" s="4">
        <f>IF(H88="",IF(H87="","",SUM($K$6:K87)),L88-J88)</f>
        <v>33900.648038565392</v>
      </c>
      <c r="L88" s="4">
        <f>IF(H88="",IF(H87="","",SUM($L$6:L87)),I88*(100%+($G$2/12))^($J$2-H87)*($G$2/12)/((100%+$G$2/12)^($J$2-H87)-1))</f>
        <v>68151.366560203518</v>
      </c>
      <c r="P88" s="44">
        <f t="shared" si="8"/>
        <v>3.1755415307570226E-3</v>
      </c>
      <c r="Q88" s="44">
        <f t="shared" si="11"/>
        <v>3.2737397821992896E-3</v>
      </c>
      <c r="R88" s="2">
        <f t="shared" si="12"/>
        <v>13116378.183301419</v>
      </c>
      <c r="S88" s="12">
        <f t="shared" si="13"/>
        <v>0.18609020867421217</v>
      </c>
    </row>
    <row r="89" spans="2:19" x14ac:dyDescent="0.35">
      <c r="B89" s="1">
        <f t="shared" si="14"/>
        <v>84</v>
      </c>
      <c r="C89" s="4">
        <f t="shared" si="15"/>
        <v>9518573.2031392716</v>
      </c>
      <c r="D89" s="4">
        <f>IF(B89="",IF(B88="","",SUM($D$6:D88)),C89*($G$2/12))</f>
        <v>30538.755693405164</v>
      </c>
      <c r="E89" s="4">
        <f>IF(B89="",IF(B88="","",SUM($E$6:E88)),(E88+(C88*((1+$G$1)^(1/12)-1))/($J$2-B87)))</f>
        <v>43864.392641194812</v>
      </c>
      <c r="F89" s="4">
        <f>IF(B89="",IF(B88="","",SUM($F$6:F88)),D89+E89)</f>
        <v>74403.148334599973</v>
      </c>
      <c r="H89" s="1">
        <f t="shared" si="9"/>
        <v>84</v>
      </c>
      <c r="I89" s="4">
        <f t="shared" si="10"/>
        <v>10676485.968429508</v>
      </c>
      <c r="J89" s="4">
        <f>IF(H89="",IF(H88="","",SUM(J$6:J88)),I89*($G$2/12))</f>
        <v>34253.725815378006</v>
      </c>
      <c r="K89" s="4">
        <f>IF(H89="",IF(H88="","",SUM($K$6:K88)),L89-J89)</f>
        <v>34120.750584744856</v>
      </c>
      <c r="L89" s="4">
        <f>IF(H89="",IF(H88="","",SUM($L$6:L88)),I89*(100%+($G$2/12))^($J$2-H88)*($G$2/12)/((100%+$G$2/12)^($J$2-H88)-1))</f>
        <v>68374.476400122861</v>
      </c>
      <c r="P89" s="44">
        <f t="shared" si="8"/>
        <v>3.1958783709958791E-3</v>
      </c>
      <c r="Q89" s="44">
        <f t="shared" si="11"/>
        <v>3.2737397821986842E-3</v>
      </c>
      <c r="R89" s="2">
        <f t="shared" si="12"/>
        <v>13159317.792358458</v>
      </c>
      <c r="S89" s="12">
        <f t="shared" si="13"/>
        <v>0.18867481301885702</v>
      </c>
    </row>
    <row r="90" spans="2:19" x14ac:dyDescent="0.35">
      <c r="B90" s="1">
        <f t="shared" si="14"/>
        <v>85</v>
      </c>
      <c r="C90" s="4">
        <f t="shared" si="15"/>
        <v>9505726.5416557547</v>
      </c>
      <c r="D90" s="4">
        <f>IF(B90="",IF(B89="","",SUM($D$6:D89)),C90*($G$2/12))</f>
        <v>30497.539321145548</v>
      </c>
      <c r="E90" s="4">
        <f>IF(B90="",IF(B89="","",SUM($E$6:E89)),(E89+(C89*((1+$G$1)^(1/12)-1))/($J$2-B88)))</f>
        <v>44007.993248406288</v>
      </c>
      <c r="F90" s="4">
        <f>IF(B90="",IF(B89="","",SUM($F$6:F89)),D90+E90)</f>
        <v>74505.53256955184</v>
      </c>
      <c r="H90" s="1">
        <f t="shared" si="9"/>
        <v>85</v>
      </c>
      <c r="I90" s="4">
        <f t="shared" si="10"/>
        <v>10677205.55223511</v>
      </c>
      <c r="J90" s="4">
        <f>IF(H90="",IF(H89="","",SUM(J$6:J89)),I90*($G$2/12))</f>
        <v>34256.034480087648</v>
      </c>
      <c r="K90" s="4">
        <f>IF(H90="",IF(H89="","",SUM($K$6:K89)),L90-J90)</f>
        <v>34342.282163513286</v>
      </c>
      <c r="L90" s="4">
        <f>IF(H90="",IF(H89="","",SUM($L$6:L89)),I90*(100%+($G$2/12))^($J$2-H89)*($G$2/12)/((100%+$G$2/12)^($J$2-H89)-1))</f>
        <v>68598.316643600934</v>
      </c>
      <c r="P90" s="44">
        <f t="shared" si="8"/>
        <v>3.2164110726822389E-3</v>
      </c>
      <c r="Q90" s="44">
        <f t="shared" si="11"/>
        <v>3.2737397821984726E-3</v>
      </c>
      <c r="R90" s="2">
        <f t="shared" si="12"/>
        <v>13202397.9745219</v>
      </c>
      <c r="S90" s="12">
        <f t="shared" si="13"/>
        <v>0.19126770963577433</v>
      </c>
    </row>
    <row r="91" spans="2:19" x14ac:dyDescent="0.35">
      <c r="B91" s="1">
        <f t="shared" si="14"/>
        <v>86</v>
      </c>
      <c r="C91" s="4">
        <f t="shared" si="15"/>
        <v>9492693.7528272383</v>
      </c>
      <c r="D91" s="4">
        <f>IF(B91="",IF(B90="","",SUM($D$6:D90)),C91*($G$2/12))</f>
        <v>30455.725790320725</v>
      </c>
      <c r="E91" s="4">
        <f>IF(B91="",IF(B90="","",SUM($E$6:E90)),(E90+(C90*((1+$G$1)^(1/12)-1))/($J$2-B89)))</f>
        <v>44152.063966638336</v>
      </c>
      <c r="F91" s="4">
        <f>IF(B91="",IF(B90="","",SUM($F$6:F90)),D91+E91)</f>
        <v>74607.789756959057</v>
      </c>
      <c r="H91" s="1">
        <f t="shared" si="9"/>
        <v>86</v>
      </c>
      <c r="I91" s="4">
        <f t="shared" si="10"/>
        <v>10677705.234955333</v>
      </c>
      <c r="J91" s="4">
        <f>IF(H91="",IF(H90="","",SUM(J$6:J90)),I91*($G$2/12))</f>
        <v>34257.637628815028</v>
      </c>
      <c r="K91" s="4">
        <f>IF(H91="",IF(H90="","",SUM($K$6:K90)),L91-J91)</f>
        <v>34565.252052973919</v>
      </c>
      <c r="L91" s="4">
        <f>IF(H91="",IF(H90="","",SUM($L$6:L90)),I91*(100%+($G$2/12))^($J$2-H90)*($G$2/12)/((100%+$G$2/12)^($J$2-H90)-1))</f>
        <v>68822.889681788947</v>
      </c>
      <c r="P91" s="44">
        <f t="shared" si="8"/>
        <v>3.2371423721099294E-3</v>
      </c>
      <c r="Q91" s="44">
        <f t="shared" si="11"/>
        <v>3.2737397821986044E-3</v>
      </c>
      <c r="R91" s="2">
        <f t="shared" si="12"/>
        <v>13245619.189991515</v>
      </c>
      <c r="S91" s="12">
        <f t="shared" si="13"/>
        <v>0.19386892512933757</v>
      </c>
    </row>
    <row r="92" spans="2:19" x14ac:dyDescent="0.35">
      <c r="B92" s="1">
        <f t="shared" si="14"/>
        <v>87</v>
      </c>
      <c r="C92" s="4">
        <f t="shared" si="15"/>
        <v>9479473.7556711882</v>
      </c>
      <c r="D92" s="4">
        <f>IF(B92="",IF(B91="","",SUM($D$6:D91)),C92*($G$2/12))</f>
        <v>30413.311632778397</v>
      </c>
      <c r="E92" s="4">
        <f>IF(B92="",IF(B91="","",SUM($E$6:E91)),(E91+(C91*((1+$G$1)^(1/12)-1))/($J$2-B90)))</f>
        <v>44296.60633491211</v>
      </c>
      <c r="F92" s="4">
        <f>IF(B92="",IF(B91="","",SUM($F$6:F91)),D92+E92)</f>
        <v>74709.917967690504</v>
      </c>
      <c r="H92" s="1">
        <f t="shared" si="9"/>
        <v>87</v>
      </c>
      <c r="I92" s="4">
        <f t="shared" si="10"/>
        <v>10677982.853671899</v>
      </c>
      <c r="J92" s="4">
        <f>IF(H92="",IF(H91="","",SUM(J$6:J91)),I92*($G$2/12))</f>
        <v>34258.528322197344</v>
      </c>
      <c r="K92" s="4">
        <f>IF(H92="",IF(H91="","",SUM($K$6:K91)),L92-J92)</f>
        <v>34789.669591468766</v>
      </c>
      <c r="L92" s="4">
        <f>IF(H92="",IF(H91="","",SUM($L$6:L91)),I92*(100%+($G$2/12))^($J$2-H91)*($G$2/12)/((100%+$G$2/12)^($J$2-H91)-1))</f>
        <v>69048.19791366611</v>
      </c>
      <c r="P92" s="44">
        <f t="shared" si="8"/>
        <v>3.2580750567046887E-3</v>
      </c>
      <c r="Q92" s="44">
        <f t="shared" si="11"/>
        <v>3.2737397821989635E-3</v>
      </c>
      <c r="R92" s="2">
        <f t="shared" si="12"/>
        <v>13288981.900473647</v>
      </c>
      <c r="S92" s="12">
        <f t="shared" si="13"/>
        <v>0.19647848618927582</v>
      </c>
    </row>
    <row r="93" spans="2:19" x14ac:dyDescent="0.35">
      <c r="B93" s="1">
        <f t="shared" si="14"/>
        <v>88</v>
      </c>
      <c r="C93" s="4">
        <f t="shared" si="15"/>
        <v>9466065.4641221538</v>
      </c>
      <c r="D93" s="4">
        <f>IF(B93="",IF(B92="","",SUM($D$6:D92)),C93*($G$2/12))</f>
        <v>30370.293364058576</v>
      </c>
      <c r="E93" s="4">
        <f>IF(B93="",IF(B92="","",SUM($E$6:E92)),(E92+(C92*((1+$G$1)^(1/12)-1))/($J$2-B91)))</f>
        <v>44441.621897287114</v>
      </c>
      <c r="F93" s="4">
        <f>IF(B93="",IF(B92="","",SUM($F$6:F92)),D93+E93)</f>
        <v>74811.915261345683</v>
      </c>
      <c r="H93" s="1">
        <f t="shared" si="9"/>
        <v>88</v>
      </c>
      <c r="I93" s="4">
        <f t="shared" si="10"/>
        <v>10678036.229016783</v>
      </c>
      <c r="J93" s="4">
        <f>IF(H93="",IF(H92="","",SUM(J$6:J92)),I93*($G$2/12))</f>
        <v>34258.699568095515</v>
      </c>
      <c r="K93" s="4">
        <f>IF(H93="",IF(H92="","",SUM($K$6:K92)),L93-J93)</f>
        <v>35015.544177969699</v>
      </c>
      <c r="L93" s="4">
        <f>IF(H93="",IF(H92="","",SUM($L$6:L92)),I93*(100%+($G$2/12))^($J$2-H92)*($G$2/12)/((100%+$G$2/12)^($J$2-H92)-1))</f>
        <v>69274.243746065215</v>
      </c>
      <c r="P93" s="44">
        <f t="shared" si="8"/>
        <v>3.2792119662244184E-3</v>
      </c>
      <c r="Q93" s="44">
        <f t="shared" si="11"/>
        <v>3.2737397821987905E-3</v>
      </c>
      <c r="R93" s="2">
        <f t="shared" si="12"/>
        <v>13332486.569186149</v>
      </c>
      <c r="S93" s="12">
        <f t="shared" si="13"/>
        <v>0.19909641959094815</v>
      </c>
    </row>
    <row r="94" spans="2:19" x14ac:dyDescent="0.35">
      <c r="B94" s="1">
        <f t="shared" si="14"/>
        <v>89</v>
      </c>
      <c r="C94" s="4">
        <f t="shared" si="15"/>
        <v>9452467.7870100718</v>
      </c>
      <c r="D94" s="4">
        <f>IF(B94="",IF(B93="","",SUM($D$6:D93)),C94*($G$2/12))</f>
        <v>30326.667483323981</v>
      </c>
      <c r="E94" s="4">
        <f>IF(B94="",IF(B93="","",SUM($E$6:E93)),(E93+(C93*((1+$G$1)^(1/12)-1))/($J$2-B92)))</f>
        <v>44587.112202877703</v>
      </c>
      <c r="F94" s="4">
        <f>IF(B94="",IF(B93="","",SUM($F$6:F93)),D94+E94)</f>
        <v>74913.779686201684</v>
      </c>
      <c r="H94" s="1">
        <f t="shared" si="9"/>
        <v>89</v>
      </c>
      <c r="I94" s="4">
        <f t="shared" si="10"/>
        <v>10677863.165057536</v>
      </c>
      <c r="J94" s="4">
        <f>IF(H94="",IF(H93="","",SUM(J$6:J93)),I94*($G$2/12))</f>
        <v>34258.14432122626</v>
      </c>
      <c r="K94" s="4">
        <f>IF(H94="",IF(H93="","",SUM($K$6:K93)),L94-J94)</f>
        <v>35242.885272472202</v>
      </c>
      <c r="L94" s="4">
        <f>IF(H94="",IF(H93="","",SUM($L$6:L93)),I94*(100%+($G$2/12))^($J$2-H93)*($G$2/12)/((100%+$G$2/12)^($J$2-H93)-1))</f>
        <v>69501.029593698462</v>
      </c>
      <c r="P94" s="44">
        <f t="shared" si="8"/>
        <v>3.3005559939934198E-3</v>
      </c>
      <c r="Q94" s="44">
        <f t="shared" si="11"/>
        <v>3.2737397821990524E-3</v>
      </c>
      <c r="R94" s="2">
        <f t="shared" si="12"/>
        <v>13376133.660863327</v>
      </c>
      <c r="S94" s="12">
        <f t="shared" si="13"/>
        <v>0.2017227521956175</v>
      </c>
    </row>
    <row r="95" spans="2:19" x14ac:dyDescent="0.35">
      <c r="B95" s="1">
        <f t="shared" si="14"/>
        <v>90</v>
      </c>
      <c r="C95" s="4">
        <f t="shared" si="15"/>
        <v>9438679.6280384921</v>
      </c>
      <c r="D95" s="4">
        <f>IF(B95="",IF(B94="","",SUM($D$6:D94)),C95*($G$2/12))</f>
        <v>30282.430473290162</v>
      </c>
      <c r="E95" s="4">
        <f>IF(B95="",IF(B94="","",SUM($E$6:E94)),(E94+(C94*((1+$G$1)^(1/12)-1))/($J$2-B93)))</f>
        <v>44733.078805869627</v>
      </c>
      <c r="F95" s="4">
        <f>IF(B95="",IF(B94="","",SUM($F$6:F94)),D95+E95)</f>
        <v>75015.509279159785</v>
      </c>
      <c r="H95" s="1">
        <f t="shared" si="9"/>
        <v>90</v>
      </c>
      <c r="I95" s="4">
        <f t="shared" si="10"/>
        <v>10677461.449181832</v>
      </c>
      <c r="J95" s="4">
        <f>IF(H95="",IF(H94="","",SUM(J$6:J94)),I95*($G$2/12))</f>
        <v>34256.855482791711</v>
      </c>
      <c r="K95" s="4">
        <f>IF(H95="",IF(H94="","",SUM($K$6:K94)),L95-J95)</f>
        <v>35471.702396391396</v>
      </c>
      <c r="L95" s="4">
        <f>IF(H95="",IF(H94="","",SUM($L$6:L94)),I95*(100%+($G$2/12))^($J$2-H94)*($G$2/12)/((100%+$G$2/12)^($J$2-H94)-1))</f>
        <v>69728.557879183107</v>
      </c>
      <c r="P95" s="44">
        <f t="shared" si="8"/>
        <v>3.3221100881717009E-3</v>
      </c>
      <c r="Q95" s="44">
        <f t="shared" si="11"/>
        <v>3.2737397821984808E-3</v>
      </c>
      <c r="R95" s="2">
        <f t="shared" si="12"/>
        <v>13419923.641760904</v>
      </c>
      <c r="S95" s="12">
        <f t="shared" si="13"/>
        <v>0.20435751095072682</v>
      </c>
    </row>
    <row r="96" spans="2:19" x14ac:dyDescent="0.35">
      <c r="B96" s="1">
        <f t="shared" si="14"/>
        <v>91</v>
      </c>
      <c r="C96" s="4">
        <f t="shared" si="15"/>
        <v>9424699.8857626952</v>
      </c>
      <c r="D96" s="4">
        <f>IF(B96="",IF(B95="","",SUM($D$6:D95)),C96*($G$2/12))</f>
        <v>30237.578800155316</v>
      </c>
      <c r="E96" s="4">
        <f>IF(B96="",IF(B95="","",SUM($E$6:E95)),(E95+(C95*((1+$G$1)^(1/12)-1))/($J$2-B94)))</f>
        <v>44879.523265536642</v>
      </c>
      <c r="F96" s="4">
        <f>IF(B96="",IF(B95="","",SUM($F$6:F95)),D96+E96)</f>
        <v>75117.102065691957</v>
      </c>
      <c r="H96" s="1">
        <f t="shared" si="9"/>
        <v>91</v>
      </c>
      <c r="I96" s="4">
        <f t="shared" si="10"/>
        <v>10676828.851981245</v>
      </c>
      <c r="J96" s="4">
        <f>IF(H96="",IF(H95="","",SUM(J$6:J95)),I96*($G$2/12))</f>
        <v>34254.825900106494</v>
      </c>
      <c r="K96" s="4">
        <f>IF(H96="",IF(H95="","",SUM($K$6:K95)),L96-J96)</f>
        <v>35702.005132961036</v>
      </c>
      <c r="L96" s="4">
        <f>IF(H96="",IF(H95="","",SUM($L$6:L95)),I96*(100%+($G$2/12))^($J$2-H95)*($G$2/12)/((100%+$G$2/12)^($J$2-H95)-1))</f>
        <v>69956.83103306753</v>
      </c>
      <c r="P96" s="44">
        <f t="shared" si="8"/>
        <v>3.3438772530605841E-3</v>
      </c>
      <c r="Q96" s="44">
        <f t="shared" si="11"/>
        <v>3.2737397821986616E-3</v>
      </c>
      <c r="R96" s="2">
        <f t="shared" si="12"/>
        <v>13463856.979661008</v>
      </c>
      <c r="S96" s="12">
        <f t="shared" si="13"/>
        <v>0.20700072289017549</v>
      </c>
    </row>
    <row r="97" spans="2:19" x14ac:dyDescent="0.35">
      <c r="B97" s="1">
        <f t="shared" si="14"/>
        <v>92</v>
      </c>
      <c r="C97" s="4">
        <f t="shared" si="15"/>
        <v>9410527.4535677452</v>
      </c>
      <c r="D97" s="4">
        <f>IF(B97="",IF(B96="","",SUM($D$6:D96)),C97*($G$2/12))</f>
        <v>30192.10891352985</v>
      </c>
      <c r="E97" s="4">
        <f>IF(B97="",IF(B96="","",SUM($E$6:E96)),(E96+(C96*((1+$G$1)^(1/12)-1))/($J$2-B95)))</f>
        <v>45026.447146257153</v>
      </c>
      <c r="F97" s="4">
        <f>IF(B97="",IF(B96="","",SUM($F$6:F96)),D97+E97)</f>
        <v>75218.556059787006</v>
      </c>
      <c r="H97" s="1">
        <f t="shared" si="9"/>
        <v>92</v>
      </c>
      <c r="I97" s="4">
        <f t="shared" si="10"/>
        <v>10675963.127134237</v>
      </c>
      <c r="J97" s="4">
        <f>IF(H97="",IF(H96="","",SUM(J$6:J96)),I97*($G$2/12))</f>
        <v>34252.048366222349</v>
      </c>
      <c r="K97" s="4">
        <f>IF(H97="",IF(H96="","",SUM($K$6:K96)),L97-J97)</f>
        <v>35933.803127634725</v>
      </c>
      <c r="L97" s="4">
        <f>IF(H97="",IF(H96="","",SUM($L$6:L96)),I97*(100%+($G$2/12))^($J$2-H96)*($G$2/12)/((100%+$G$2/12)^($J$2-H96)-1))</f>
        <v>70185.851493857073</v>
      </c>
      <c r="P97" s="44">
        <f t="shared" si="8"/>
        <v>3.3658605504457641E-3</v>
      </c>
      <c r="Q97" s="44">
        <f t="shared" si="11"/>
        <v>3.2737397821992324E-3</v>
      </c>
      <c r="R97" s="2">
        <f t="shared" si="12"/>
        <v>13507934.143877162</v>
      </c>
      <c r="S97" s="12">
        <f t="shared" si="13"/>
        <v>0.20965241513459643</v>
      </c>
    </row>
    <row r="98" spans="2:19" x14ac:dyDescent="0.35">
      <c r="B98" s="1">
        <f t="shared" si="14"/>
        <v>93</v>
      </c>
      <c r="C98" s="4">
        <f t="shared" si="15"/>
        <v>9396161.2196464334</v>
      </c>
      <c r="D98" s="4">
        <f>IF(B98="",IF(B97="","",SUM($D$6:D97)),C98*($G$2/12))</f>
        <v>30146.017246365642</v>
      </c>
      <c r="E98" s="4">
        <f>IF(B98="",IF(B97="","",SUM($E$6:E97)),(E97+(C97*((1+$G$1)^(1/12)-1))/($J$2-B96)))</f>
        <v>45173.852017530931</v>
      </c>
      <c r="F98" s="4">
        <f>IF(B98="",IF(B97="","",SUM($F$6:F97)),D98+E98)</f>
        <v>75319.869263896573</v>
      </c>
      <c r="H98" s="1">
        <f t="shared" si="9"/>
        <v>93</v>
      </c>
      <c r="I98" s="4">
        <f t="shared" si="10"/>
        <v>10674862.011288365</v>
      </c>
      <c r="J98" s="4">
        <f>IF(H98="",IF(H97="","",SUM(J$6:J97)),I98*($G$2/12))</f>
        <v>34248.515619550177</v>
      </c>
      <c r="K98" s="4">
        <f>IF(H98="",IF(H97="","",SUM($K$6:K97)),L98-J98)</f>
        <v>36167.106088489818</v>
      </c>
      <c r="L98" s="4">
        <f>IF(H98="",IF(H97="","",SUM($L$6:L97)),I98*(100%+($G$2/12))^($J$2-H97)*($G$2/12)/((100%+$G$2/12)^($J$2-H97)-1))</f>
        <v>70415.621708039995</v>
      </c>
      <c r="P98" s="44">
        <f t="shared" si="8"/>
        <v>3.3880631009791154E-3</v>
      </c>
      <c r="Q98" s="44">
        <f t="shared" si="11"/>
        <v>3.2737397821985771E-3</v>
      </c>
      <c r="R98" s="2">
        <f t="shared" si="12"/>
        <v>13552155.605259296</v>
      </c>
      <c r="S98" s="12">
        <f t="shared" si="13"/>
        <v>0.21231261489163505</v>
      </c>
    </row>
    <row r="99" spans="2:19" x14ac:dyDescent="0.35">
      <c r="B99" s="1">
        <f t="shared" si="14"/>
        <v>94</v>
      </c>
      <c r="C99" s="4">
        <f t="shared" si="15"/>
        <v>9381600.0669771489</v>
      </c>
      <c r="D99" s="4">
        <f>IF(B99="",IF(B98="","",SUM($D$6:D98)),C99*($G$2/12))</f>
        <v>30099.300214885021</v>
      </c>
      <c r="E99" s="4">
        <f>IF(B99="",IF(B98="","",SUM($E$6:E98)),(E98+(C98*((1+$G$1)^(1/12)-1))/($J$2-B97)))</f>
        <v>45321.739453995891</v>
      </c>
      <c r="F99" s="4">
        <f>IF(B99="",IF(B98="","",SUM($F$6:F98)),D99+E99)</f>
        <v>75421.039668880912</v>
      </c>
      <c r="H99" s="1">
        <f t="shared" si="9"/>
        <v>94</v>
      </c>
      <c r="I99" s="4">
        <f t="shared" si="10"/>
        <v>10673523.223941706</v>
      </c>
      <c r="J99" s="4">
        <f>IF(H99="",IF(H98="","",SUM(J$6:J98)),I99*($G$2/12))</f>
        <v>34244.220343479639</v>
      </c>
      <c r="K99" s="4">
        <f>IF(H99="",IF(H98="","",SUM($K$6:K98)),L99-J99)</f>
        <v>36401.923786634216</v>
      </c>
      <c r="L99" s="4">
        <f>IF(H99="",IF(H98="","",SUM($L$6:L98)),I99*(100%+($G$2/12))^($J$2-H98)*($G$2/12)/((100%+$G$2/12)^($J$2-H98)-1))</f>
        <v>70646.144130113855</v>
      </c>
      <c r="P99" s="44">
        <f t="shared" si="8"/>
        <v>3.4104880856005741E-3</v>
      </c>
      <c r="Q99" s="44">
        <f t="shared" si="11"/>
        <v>3.2737397821986313E-3</v>
      </c>
      <c r="R99" s="2">
        <f t="shared" si="12"/>
        <v>13596521.836198783</v>
      </c>
      <c r="S99" s="12">
        <f t="shared" si="13"/>
        <v>0.21498134945622735</v>
      </c>
    </row>
    <row r="100" spans="2:19" x14ac:dyDescent="0.35">
      <c r="B100" s="1">
        <f t="shared" si="14"/>
        <v>95</v>
      </c>
      <c r="C100" s="4">
        <f t="shared" si="15"/>
        <v>9366842.8733016476</v>
      </c>
      <c r="D100" s="4">
        <f>IF(B100="",IF(B99="","",SUM($D$6:D99)),C100*($G$2/12))</f>
        <v>30051.954218509454</v>
      </c>
      <c r="E100" s="4">
        <f>IF(B100="",IF(B99="","",SUM($E$6:E99)),(E99+(C99*((1+$G$1)^(1/12)-1))/($J$2-B98)))</f>
        <v>45470.11103544489</v>
      </c>
      <c r="F100" s="4">
        <f>IF(B100="",IF(B99="","",SUM($F$6:F99)),D100+E100)</f>
        <v>75522.065253954352</v>
      </c>
      <c r="H100" s="1">
        <f t="shared" si="9"/>
        <v>95</v>
      </c>
      <c r="I100" s="4">
        <f t="shared" si="10"/>
        <v>10671944.467323465</v>
      </c>
      <c r="J100" s="4">
        <f>IF(H100="",IF(H99="","",SUM(J$6:J99)),I100*($G$2/12))</f>
        <v>34239.155165996119</v>
      </c>
      <c r="K100" s="4">
        <f>IF(H100="",IF(H99="","",SUM($K$6:K99)),L100-J100)</f>
        <v>36638.266056615445</v>
      </c>
      <c r="L100" s="4">
        <f>IF(H100="",IF(H99="","",SUM($L$6:L99)),I100*(100%+($G$2/12))^($J$2-H99)*($G$2/12)/((100%+$G$2/12)^($J$2-H99)-1))</f>
        <v>70877.421222611563</v>
      </c>
      <c r="P100" s="44">
        <f t="shared" si="8"/>
        <v>3.4331387470014035E-3</v>
      </c>
      <c r="Q100" s="44">
        <f t="shared" si="11"/>
        <v>3.2737397821988642E-3</v>
      </c>
      <c r="R100" s="2">
        <f t="shared" si="12"/>
        <v>13641033.310633482</v>
      </c>
      <c r="S100" s="12">
        <f t="shared" si="13"/>
        <v>0.2176586462108811</v>
      </c>
    </row>
    <row r="101" spans="2:19" x14ac:dyDescent="0.35">
      <c r="B101" s="1">
        <f t="shared" si="14"/>
        <v>96</v>
      </c>
      <c r="C101" s="4">
        <f t="shared" si="15"/>
        <v>9351888.5111027379</v>
      </c>
      <c r="D101" s="4">
        <f>IF(B101="",IF(B100="","",SUM($D$6:D100)),C101*($G$2/12))</f>
        <v>30003.97563978795</v>
      </c>
      <c r="E101" s="4">
        <f>IF(B101="",IF(B100="","",SUM($E$6:E100)),(E100+(C100*((1+$G$1)^(1/12)-1))/($J$2-B99)))</f>
        <v>45618.96834684263</v>
      </c>
      <c r="F101" s="4">
        <f>IF(B101="",IF(B100="","",SUM($F$6:F100)),D101+E101)</f>
        <v>75622.943986630577</v>
      </c>
      <c r="H101" s="1">
        <f t="shared" si="9"/>
        <v>96</v>
      </c>
      <c r="I101" s="4">
        <f t="shared" si="10"/>
        <v>10670123.426273804</v>
      </c>
      <c r="J101" s="4">
        <f>IF(H101="",IF(H100="","",SUM(J$6:J100)),I101*($G$2/12))</f>
        <v>34233.312659295123</v>
      </c>
      <c r="K101" s="4">
        <f>IF(H101="",IF(H100="","",SUM($K$6:K100)),L101-J101)</f>
        <v>36876.142796832595</v>
      </c>
      <c r="L101" s="4">
        <f>IF(H101="",IF(H100="","",SUM($L$6:L100)),I101*(100%+($G$2/12))^($J$2-H100)*($G$2/12)/((100%+$G$2/12)^($J$2-H100)-1))</f>
        <v>71109.455456127718</v>
      </c>
      <c r="P101" s="44">
        <f t="shared" si="8"/>
        <v>3.4560183911303073E-3</v>
      </c>
      <c r="Q101" s="44">
        <f t="shared" si="11"/>
        <v>3.2737397821992224E-3</v>
      </c>
      <c r="R101" s="2">
        <f t="shared" si="12"/>
        <v>13685690.504052803</v>
      </c>
      <c r="S101" s="12">
        <f t="shared" si="13"/>
        <v>0.22034453262595599</v>
      </c>
    </row>
    <row r="102" spans="2:19" x14ac:dyDescent="0.35">
      <c r="B102" s="1">
        <f t="shared" si="14"/>
        <v>97</v>
      </c>
      <c r="C102" s="4">
        <f t="shared" si="15"/>
        <v>9336735.8475818802</v>
      </c>
      <c r="D102" s="4">
        <f>IF(B102="",IF(B101="","",SUM($D$6:D101)),C102*($G$2/12))</f>
        <v>29955.360844325201</v>
      </c>
      <c r="E102" s="4">
        <f>IF(B102="",IF(B101="","",SUM($E$6:E101)),(E101+(C101*((1+$G$1)^(1/12)-1))/($J$2-B100)))</f>
        <v>45768.312978342561</v>
      </c>
      <c r="F102" s="4">
        <f>IF(B102="",IF(B101="","",SUM($F$6:F101)),D102+E102)</f>
        <v>75723.67382266777</v>
      </c>
      <c r="H102" s="1">
        <f t="shared" si="9"/>
        <v>97</v>
      </c>
      <c r="I102" s="4">
        <f t="shared" si="10"/>
        <v>10668057.768122848</v>
      </c>
      <c r="J102" s="4">
        <f>IF(H102="",IF(H101="","",SUM(J$6:J101)),I102*($G$2/12))</f>
        <v>34226.685339394142</v>
      </c>
      <c r="K102" s="4">
        <f>IF(H102="",IF(H101="","",SUM($K$6:K101)),L102-J102)</f>
        <v>37115.563969950774</v>
      </c>
      <c r="L102" s="4">
        <f>IF(H102="",IF(H101="","",SUM($L$6:L101)),I102*(100%+($G$2/12))^($J$2-H101)*($G$2/12)/((100%+$G$2/12)^($J$2-H101)-1))</f>
        <v>71342.249309344916</v>
      </c>
      <c r="P102" s="44">
        <f t="shared" si="8"/>
        <v>3.4791303887438201E-3</v>
      </c>
      <c r="Q102" s="44">
        <f t="shared" si="11"/>
        <v>3.2737397821984995E-3</v>
      </c>
      <c r="R102" s="2">
        <f t="shared" si="12"/>
        <v>13730493.893502783</v>
      </c>
      <c r="S102" s="12">
        <f t="shared" si="13"/>
        <v>0.22303903625994603</v>
      </c>
    </row>
    <row r="103" spans="2:19" x14ac:dyDescent="0.35">
      <c r="B103" s="1">
        <f t="shared" si="14"/>
        <v>98</v>
      </c>
      <c r="C103" s="4">
        <f t="shared" si="15"/>
        <v>9321383.7446366884</v>
      </c>
      <c r="D103" s="4">
        <f>IF(B103="",IF(B102="","",SUM($D$6:D102)),C103*($G$2/12))</f>
        <v>29906.106180709376</v>
      </c>
      <c r="E103" s="4">
        <f>IF(B103="",IF(B102="","",SUM($E$6:E102)),(E102+(C102*((1+$G$1)^(1/12)-1))/($J$2-B101)))</f>
        <v>45918.146525303891</v>
      </c>
      <c r="F103" s="4">
        <f>IF(B103="",IF(B102="","",SUM($F$6:F102)),D103+E103)</f>
        <v>75824.252706013271</v>
      </c>
      <c r="H103" s="1">
        <f t="shared" si="9"/>
        <v>98</v>
      </c>
      <c r="I103" s="4">
        <f t="shared" si="10"/>
        <v>10665745.14256889</v>
      </c>
      <c r="J103" s="4">
        <f>IF(H103="",IF(H102="","",SUM(J$6:J102)),I103*($G$2/12))</f>
        <v>34219.265665741856</v>
      </c>
      <c r="K103" s="4">
        <f>IF(H103="",IF(H102="","",SUM($K$6:K102)),L103-J103)</f>
        <v>37356.539603318612</v>
      </c>
      <c r="L103" s="4">
        <f>IF(H103="",IF(H102="","",SUM($L$6:L102)),I103*(100%+($G$2/12))^($J$2-H102)*($G$2/12)/((100%+$G$2/12)^($J$2-H102)-1))</f>
        <v>71575.805269060467</v>
      </c>
      <c r="P103" s="44">
        <f t="shared" si="8"/>
        <v>3.5024781770025613E-3</v>
      </c>
      <c r="Q103" s="44">
        <f t="shared" si="11"/>
        <v>3.2737397821988598E-3</v>
      </c>
      <c r="R103" s="2">
        <f t="shared" si="12"/>
        <v>13775443.957591182</v>
      </c>
      <c r="S103" s="12">
        <f t="shared" si="13"/>
        <v>0.22574218475976171</v>
      </c>
    </row>
    <row r="104" spans="2:19" x14ac:dyDescent="0.35">
      <c r="B104" s="1">
        <f t="shared" si="14"/>
        <v>99</v>
      </c>
      <c r="C104" s="4">
        <f t="shared" si="15"/>
        <v>9305831.0588383377</v>
      </c>
      <c r="D104" s="4">
        <f>IF(B104="",IF(B103="","",SUM($D$6:D103)),C104*($G$2/12))</f>
        <v>29856.207980439667</v>
      </c>
      <c r="E104" s="4">
        <f>IF(B104="",IF(B103="","",SUM($E$6:E103)),(E103+(C103*((1+$G$1)^(1/12)-1))/($J$2-B102)))</f>
        <v>46068.470588308621</v>
      </c>
      <c r="F104" s="4">
        <f>IF(B104="",IF(B103="","",SUM($F$6:F103)),D104+E104)</f>
        <v>75924.678568748292</v>
      </c>
      <c r="H104" s="1">
        <f t="shared" si="9"/>
        <v>99</v>
      </c>
      <c r="I104" s="4">
        <f t="shared" si="10"/>
        <v>10663183.181555768</v>
      </c>
      <c r="J104" s="4">
        <f>IF(H104="",IF(H103="","",SUM(J$6:J103)),I104*($G$2/12))</f>
        <v>34211.04604082476</v>
      </c>
      <c r="K104" s="4">
        <f>IF(H104="",IF(H103="","",SUM($K$6:K103)),L104-J104)</f>
        <v>37599.07978938795</v>
      </c>
      <c r="L104" s="4">
        <f>IF(H104="",IF(H103="","",SUM($L$6:L103)),I104*(100%+($G$2/12))^($J$2-H103)*($G$2/12)/((100%+$G$2/12)^($J$2-H103)-1))</f>
        <v>71810.12583021271</v>
      </c>
      <c r="P104" s="44">
        <f t="shared" si="8"/>
        <v>3.5260652611148529E-3</v>
      </c>
      <c r="Q104" s="44">
        <f t="shared" si="11"/>
        <v>3.2737397821988676E-3</v>
      </c>
      <c r="R104" s="2">
        <f t="shared" si="12"/>
        <v>13820541.1764926</v>
      </c>
      <c r="S104" s="12">
        <f t="shared" si="13"/>
        <v>0.22845400586101441</v>
      </c>
    </row>
    <row r="105" spans="2:19" x14ac:dyDescent="0.35">
      <c r="B105" s="1">
        <f t="shared" si="14"/>
        <v>100</v>
      </c>
      <c r="C105" s="4">
        <f t="shared" si="15"/>
        <v>9290076.6414089017</v>
      </c>
      <c r="D105" s="4">
        <f>IF(B105="",IF(B104="","",SUM($D$6:D104)),C105*($G$2/12))</f>
        <v>29805.66255785356</v>
      </c>
      <c r="E105" s="4">
        <f>IF(B105="",IF(B104="","",SUM($E$6:E104)),(E104+(C104*((1+$G$1)^(1/12)-1))/($J$2-B103)))</f>
        <v>46219.286773178625</v>
      </c>
      <c r="F105" s="4">
        <f>IF(B105="",IF(B104="","",SUM($F$6:F104)),D105+E105)</f>
        <v>76024.949331032185</v>
      </c>
      <c r="H105" s="1">
        <f t="shared" si="9"/>
        <v>100</v>
      </c>
      <c r="I105" s="4">
        <f t="shared" si="10"/>
        <v>10660369.499149434</v>
      </c>
      <c r="J105" s="4">
        <f>IF(H105="",IF(H104="","",SUM(J$6:J104)),I105*($G$2/12))</f>
        <v>34202.0188097711</v>
      </c>
      <c r="K105" s="4">
        <f>IF(H105="",IF(H104="","",SUM($K$6:K104)),L105-J105)</f>
        <v>37843.194686136681</v>
      </c>
      <c r="L105" s="4">
        <f>IF(H105="",IF(H104="","",SUM($L$6:L104)),I105*(100%+($G$2/12))^($J$2-H104)*($G$2/12)/((100%+$G$2/12)^($J$2-H104)-1))</f>
        <v>72045.213495907781</v>
      </c>
      <c r="P105" s="44">
        <f t="shared" si="8"/>
        <v>3.5498952160294352E-3</v>
      </c>
      <c r="Q105" s="44">
        <f t="shared" si="11"/>
        <v>3.273739782198833E-3</v>
      </c>
      <c r="R105" s="2">
        <f t="shared" si="12"/>
        <v>13865786.031953601</v>
      </c>
      <c r="S105" s="12">
        <f t="shared" si="13"/>
        <v>0.23117452738830011</v>
      </c>
    </row>
    <row r="106" spans="2:19" x14ac:dyDescent="0.35">
      <c r="B106" s="1">
        <f t="shared" si="14"/>
        <v>101</v>
      </c>
      <c r="C106" s="4">
        <f t="shared" si="15"/>
        <v>9274119.3381985668</v>
      </c>
      <c r="D106" s="4">
        <f>IF(B106="",IF(B105="","",SUM($D$6:D105)),C106*($G$2/12))</f>
        <v>29754.466210053735</v>
      </c>
      <c r="E106" s="4">
        <f>IF(B106="",IF(B105="","",SUM($E$6:E105)),(E105+(C105*((1+$G$1)^(1/12)-1))/($J$2-B104)))</f>
        <v>46370.596690992839</v>
      </c>
      <c r="F106" s="4">
        <f>IF(B106="",IF(B105="","",SUM($F$6:F105)),D106+E106)</f>
        <v>76125.062901046578</v>
      </c>
      <c r="H106" s="1">
        <f t="shared" si="9"/>
        <v>101</v>
      </c>
      <c r="I106" s="4">
        <f t="shared" si="10"/>
        <v>10657301.691413673</v>
      </c>
      <c r="J106" s="4">
        <f>IF(H106="",IF(H105="","",SUM(J$6:J105)),I106*($G$2/12))</f>
        <v>34192.176259952204</v>
      </c>
      <c r="K106" s="4">
        <f>IF(H106="",IF(H105="","",SUM($K$6:K105)),L106-J106)</f>
        <v>38088.894517494133</v>
      </c>
      <c r="L106" s="4">
        <f>IF(H106="",IF(H105="","",SUM($L$6:L105)),I106*(100%+($G$2/12))^($J$2-H105)*($G$2/12)/((100%+$G$2/12)^($J$2-H105)-1))</f>
        <v>72281.070777446337</v>
      </c>
      <c r="P106" s="44">
        <f t="shared" si="8"/>
        <v>3.5739716881789526E-3</v>
      </c>
      <c r="Q106" s="44">
        <f t="shared" si="11"/>
        <v>3.2737397821987553E-3</v>
      </c>
      <c r="R106" s="2">
        <f t="shared" si="12"/>
        <v>13911179.007297866</v>
      </c>
      <c r="S106" s="12">
        <f t="shared" si="13"/>
        <v>0.23390377725548603</v>
      </c>
    </row>
    <row r="107" spans="2:19" x14ac:dyDescent="0.35">
      <c r="B107" s="1">
        <f t="shared" si="14"/>
        <v>102</v>
      </c>
      <c r="C107" s="4">
        <f t="shared" si="15"/>
        <v>9257957.9896627832</v>
      </c>
      <c r="D107" s="4">
        <f>IF(B107="",IF(B106="","",SUM($D$6:D106)),C107*($G$2/12))</f>
        <v>29702.615216834765</v>
      </c>
      <c r="E107" s="4">
        <f>IF(B107="",IF(B106="","",SUM($E$6:E106)),(E106+(C106*((1+$G$1)^(1/12)-1))/($J$2-B105)))</f>
        <v>46522.401958104441</v>
      </c>
      <c r="F107" s="4">
        <f>IF(B107="",IF(B106="","",SUM($F$6:F106)),D107+E107)</f>
        <v>76225.017174939203</v>
      </c>
      <c r="H107" s="1">
        <f t="shared" si="9"/>
        <v>102</v>
      </c>
      <c r="I107" s="4">
        <f t="shared" si="10"/>
        <v>10653977.336285014</v>
      </c>
      <c r="J107" s="4">
        <f>IF(H107="",IF(H106="","",SUM(J$6:J106)),I107*($G$2/12))</f>
        <v>34181.510620581088</v>
      </c>
      <c r="K107" s="4">
        <f>IF(H107="",IF(H106="","",SUM($K$6:K106)),L107-J107)</f>
        <v>38336.189573769283</v>
      </c>
      <c r="L107" s="4">
        <f>IF(H107="",IF(H106="","",SUM($L$6:L106)),I107*(100%+($G$2/12))^($J$2-H106)*($G$2/12)/((100%+$G$2/12)^($J$2-H106)-1))</f>
        <v>72517.700194350371</v>
      </c>
      <c r="P107" s="44">
        <f t="shared" si="8"/>
        <v>3.5982983972760083E-3</v>
      </c>
      <c r="Q107" s="44">
        <f t="shared" si="11"/>
        <v>3.273739782198532E-3</v>
      </c>
      <c r="R107" s="2">
        <f t="shared" si="12"/>
        <v>13956720.587431347</v>
      </c>
      <c r="S107" s="12">
        <f t="shared" si="13"/>
        <v>0.23664178346599571</v>
      </c>
    </row>
    <row r="108" spans="2:19" x14ac:dyDescent="0.35">
      <c r="B108" s="1">
        <f t="shared" si="14"/>
        <v>103</v>
      </c>
      <c r="C108" s="4">
        <f t="shared" si="15"/>
        <v>9241591.4308393113</v>
      </c>
      <c r="D108" s="4">
        <f>IF(B108="",IF(B107="","",SUM($D$6:D107)),C108*($G$2/12))</f>
        <v>29650.10584060946</v>
      </c>
      <c r="E108" s="4">
        <f>IF(B108="",IF(B107="","",SUM($E$6:E107)),(E107+(C107*((1+$G$1)^(1/12)-1))/($J$2-B106)))</f>
        <v>46674.704196158134</v>
      </c>
      <c r="F108" s="4">
        <f>IF(B108="",IF(B107="","",SUM($F$6:F107)),D108+E108)</f>
        <v>76324.810036767594</v>
      </c>
      <c r="H108" s="1">
        <f t="shared" si="9"/>
        <v>103</v>
      </c>
      <c r="I108" s="4">
        <f t="shared" si="10"/>
        <v>10650393.993446782</v>
      </c>
      <c r="J108" s="4">
        <f>IF(H108="",IF(H107="","",SUM(J$6:J107)),I108*($G$2/12))</f>
        <v>34170.01406230843</v>
      </c>
      <c r="K108" s="4">
        <f>IF(H108="",IF(H107="","",SUM($K$6:K107)),L108-J108)</f>
        <v>38585.090212081777</v>
      </c>
      <c r="L108" s="4">
        <f>IF(H108="",IF(H107="","",SUM($L$6:L107)),I108*(100%+($G$2/12))^($J$2-H107)*($G$2/12)/((100%+$G$2/12)^($J$2-H107)-1))</f>
        <v>72755.104274390207</v>
      </c>
      <c r="P108" s="44">
        <f t="shared" si="8"/>
        <v>3.6228791381636483E-3</v>
      </c>
      <c r="Q108" s="44">
        <f t="shared" si="11"/>
        <v>3.2737397821991539E-3</v>
      </c>
      <c r="R108" s="2">
        <f t="shared" si="12"/>
        <v>14002411.258847456</v>
      </c>
      <c r="S108" s="12">
        <f t="shared" si="13"/>
        <v>0.23938857411309744</v>
      </c>
    </row>
    <row r="109" spans="2:19" x14ac:dyDescent="0.35">
      <c r="B109" s="1">
        <f t="shared" si="14"/>
        <v>104</v>
      </c>
      <c r="C109" s="4">
        <f t="shared" si="15"/>
        <v>9225018.4913251698</v>
      </c>
      <c r="D109" s="4">
        <f>IF(B109="",IF(B108="","",SUM($D$6:D108)),C109*($G$2/12))</f>
        <v>29596.934326334922</v>
      </c>
      <c r="E109" s="4">
        <f>IF(B109="",IF(B108="","",SUM($E$6:E108)),(E108+(C108*((1+$G$1)^(1/12)-1))/($J$2-B107)))</f>
        <v>46827.505032107467</v>
      </c>
      <c r="F109" s="4">
        <f>IF(B109="",IF(B108="","",SUM($F$6:F108)),D109+E109)</f>
        <v>76424.439358442381</v>
      </c>
      <c r="H109" s="1">
        <f t="shared" si="9"/>
        <v>104</v>
      </c>
      <c r="I109" s="4">
        <f t="shared" si="10"/>
        <v>10646549.204202311</v>
      </c>
      <c r="J109" s="4">
        <f>IF(H109="",IF(H108="","",SUM(J$6:J108)),I109*($G$2/12))</f>
        <v>34157.678696815747</v>
      </c>
      <c r="K109" s="4">
        <f>IF(H109="",IF(H108="","",SUM($K$6:K108)),L109-J109)</f>
        <v>38835.60685679553</v>
      </c>
      <c r="L109" s="4">
        <f>IF(H109="",IF(H108="","",SUM($L$6:L108)),I109*(100%+($G$2/12))^($J$2-H108)*($G$2/12)/((100%+$G$2/12)^($J$2-H108)-1))</f>
        <v>72993.285553611277</v>
      </c>
      <c r="P109" s="44">
        <f t="shared" si="8"/>
        <v>3.6477177827221883E-3</v>
      </c>
      <c r="Q109" s="44">
        <f t="shared" si="11"/>
        <v>3.2737397821984734E-3</v>
      </c>
      <c r="R109" s="2">
        <f t="shared" si="12"/>
        <v>14048251.509632256</v>
      </c>
      <c r="S109" s="12">
        <f t="shared" si="13"/>
        <v>0.24214417738019212</v>
      </c>
    </row>
    <row r="110" spans="2:19" x14ac:dyDescent="0.35">
      <c r="B110" s="1">
        <f t="shared" si="14"/>
        <v>105</v>
      </c>
      <c r="C110" s="4">
        <f t="shared" si="15"/>
        <v>9208237.9952535089</v>
      </c>
      <c r="D110" s="4">
        <f>IF(B110="",IF(B109="","",SUM($D$6:D109)),C110*($G$2/12))</f>
        <v>29543.096901438341</v>
      </c>
      <c r="E110" s="4">
        <f>IF(B110="",IF(B109="","",SUM($E$6:E109)),(E109+(C109*((1+$G$1)^(1/12)-1))/($J$2-B108)))</f>
        <v>46980.806098232199</v>
      </c>
      <c r="F110" s="4">
        <f>IF(B110="",IF(B109="","",SUM($F$6:F109)),D110+E110)</f>
        <v>76523.902999670536</v>
      </c>
      <c r="H110" s="1">
        <f t="shared" si="9"/>
        <v>105</v>
      </c>
      <c r="I110" s="4">
        <f t="shared" si="10"/>
        <v>10642440.491347319</v>
      </c>
      <c r="J110" s="4">
        <f>IF(H110="",IF(H109="","",SUM(J$6:J109)),I110*($G$2/12))</f>
        <v>34144.496576405982</v>
      </c>
      <c r="K110" s="4">
        <f>IF(H110="",IF(H109="","",SUM($K$6:K109)),L110-J110)</f>
        <v>39087.749999955551</v>
      </c>
      <c r="L110" s="4">
        <f>IF(H110="",IF(H109="","",SUM($L$6:L109)),I110*(100%+($G$2/12))^($J$2-H109)*($G$2/12)/((100%+$G$2/12)^($J$2-H109)-1))</f>
        <v>73232.246576361533</v>
      </c>
      <c r="P110" s="44">
        <f t="shared" si="8"/>
        <v>3.6728182818344416E-3</v>
      </c>
      <c r="Q110" s="44">
        <f t="shared" si="11"/>
        <v>3.2737397821988277E-3</v>
      </c>
      <c r="R110" s="2">
        <f t="shared" si="12"/>
        <v>14094241.829469675</v>
      </c>
      <c r="S110" s="12">
        <f t="shared" si="13"/>
        <v>0.24490862154110193</v>
      </c>
    </row>
    <row r="111" spans="2:19" x14ac:dyDescent="0.35">
      <c r="B111" s="1">
        <f t="shared" si="14"/>
        <v>106</v>
      </c>
      <c r="C111" s="4">
        <f t="shared" si="15"/>
        <v>9191248.7612703703</v>
      </c>
      <c r="D111" s="4">
        <f>IF(B111="",IF(B110="","",SUM($D$6:D110)),C111*($G$2/12))</f>
        <v>29488.589775742439</v>
      </c>
      <c r="E111" s="4">
        <f>IF(B111="",IF(B110="","",SUM($E$6:E110)),(E110+(C110*((1+$G$1)^(1/12)-1))/($J$2-B109)))</f>
        <v>47134.609032155757</v>
      </c>
      <c r="F111" s="4">
        <f>IF(B111="",IF(B110="","",SUM($F$6:F110)),D111+E111)</f>
        <v>76623.198807898196</v>
      </c>
      <c r="H111" s="1">
        <f t="shared" si="9"/>
        <v>106</v>
      </c>
      <c r="I111" s="4">
        <f t="shared" si="10"/>
        <v>10638065.3590414</v>
      </c>
      <c r="J111" s="4">
        <f>IF(H111="",IF(H110="","",SUM(J$6:J110)),I111*($G$2/12))</f>
        <v>34130.459693591161</v>
      </c>
      <c r="K111" s="4">
        <f>IF(H111="",IF(H110="","",SUM($K$6:K110)),L111-J111)</f>
        <v>39341.530201727197</v>
      </c>
      <c r="L111" s="4">
        <f>IF(H111="",IF(H110="","",SUM($L$6:L110)),I111*(100%+($G$2/12))^($J$2-H110)*($G$2/12)/((100%+$G$2/12)^($J$2-H110)-1))</f>
        <v>73471.989895318358</v>
      </c>
      <c r="P111" s="44">
        <f t="shared" si="8"/>
        <v>3.6981846674113946E-3</v>
      </c>
      <c r="Q111" s="44">
        <f t="shared" si="11"/>
        <v>3.2737397821987852E-3</v>
      </c>
      <c r="R111" s="2">
        <f t="shared" si="12"/>
        <v>14140382.709646743</v>
      </c>
      <c r="S111" s="12">
        <f t="shared" si="13"/>
        <v>0.24768193496036134</v>
      </c>
    </row>
    <row r="112" spans="2:19" x14ac:dyDescent="0.35">
      <c r="B112" s="1">
        <f t="shared" si="14"/>
        <v>107</v>
      </c>
      <c r="C112" s="4">
        <f t="shared" si="15"/>
        <v>9174049.602511365</v>
      </c>
      <c r="D112" s="4">
        <f>IF(B112="",IF(B111="","",SUM($D$6:D111)),C112*($G$2/12))</f>
        <v>29433.409141390632</v>
      </c>
      <c r="E112" s="4">
        <f>IF(B112="",IF(B111="","",SUM($E$6:E111)),(E111+(C111*((1+$G$1)^(1/12)-1))/($J$2-B110)))</f>
        <v>47288.91547686272</v>
      </c>
      <c r="F112" s="4">
        <f>IF(B112="",IF(B111="","",SUM($F$6:F111)),D112+E112)</f>
        <v>76722.324618253348</v>
      </c>
      <c r="H112" s="1">
        <f t="shared" si="9"/>
        <v>107</v>
      </c>
      <c r="I112" s="4">
        <f t="shared" si="10"/>
        <v>10633421.292678684</v>
      </c>
      <c r="J112" s="4">
        <f>IF(H112="",IF(H111="","",SUM(J$6:J111)),I112*($G$2/12))</f>
        <v>34115.559980677448</v>
      </c>
      <c r="K112" s="4">
        <f>IF(H112="",IF(H111="","",SUM($K$6:K111)),L112-J112)</f>
        <v>39596.958090838532</v>
      </c>
      <c r="L112" s="4">
        <f>IF(H112="",IF(H111="","",SUM($L$6:L111)),I112*(100%+($G$2/12))^($J$2-H111)*($G$2/12)/((100%+$G$2/12)^($J$2-H111)-1))</f>
        <v>73712.51807151598</v>
      </c>
      <c r="P112" s="44">
        <f t="shared" si="8"/>
        <v>3.7238210544805373E-3</v>
      </c>
      <c r="Q112" s="44">
        <f t="shared" si="11"/>
        <v>3.2737397821989379E-3</v>
      </c>
      <c r="R112" s="2">
        <f t="shared" si="12"/>
        <v>14186674.643058831</v>
      </c>
      <c r="S112" s="12">
        <f t="shared" si="13"/>
        <v>0.25046414609350759</v>
      </c>
    </row>
    <row r="113" spans="2:19" x14ac:dyDescent="0.35">
      <c r="B113" s="1">
        <f t="shared" si="14"/>
        <v>108</v>
      </c>
      <c r="C113" s="4">
        <f t="shared" si="15"/>
        <v>9156639.3265782557</v>
      </c>
      <c r="D113" s="4">
        <f>IF(B113="",IF(B112="","",SUM($D$6:D112)),C113*($G$2/12))</f>
        <v>29377.551172771906</v>
      </c>
      <c r="E113" s="4">
        <f>IF(B113="",IF(B112="","",SUM($E$6:E112)),(E112+(C112*((1+$G$1)^(1/12)-1))/($J$2-B111)))</f>
        <v>47443.727080716366</v>
      </c>
      <c r="F113" s="4">
        <f>IF(B113="",IF(B112="","",SUM($F$6:F112)),D113+E113)</f>
        <v>76821.278253488272</v>
      </c>
      <c r="H113" s="1">
        <f t="shared" si="9"/>
        <v>108</v>
      </c>
      <c r="I113" s="4">
        <f t="shared" si="10"/>
        <v>10628505.758757614</v>
      </c>
      <c r="J113" s="4">
        <f>IF(H113="",IF(H112="","",SUM(J$6:J112)),I113*($G$2/12))</f>
        <v>34099.789309347347</v>
      </c>
      <c r="K113" s="4">
        <f>IF(H113="",IF(H112="","",SUM($K$6:K112)),L113-J113)</f>
        <v>39854.044365025424</v>
      </c>
      <c r="L113" s="4">
        <f>IF(H113="",IF(H112="","",SUM($L$6:L112)),I113*(100%+($G$2/12))^($J$2-H112)*($G$2/12)/((100%+$G$2/12)^($J$2-H112)-1))</f>
        <v>73953.83367437277</v>
      </c>
      <c r="P113" s="44">
        <f t="shared" si="8"/>
        <v>3.7497316433391143E-3</v>
      </c>
      <c r="Q113" s="44">
        <f t="shared" si="11"/>
        <v>3.2737397821990745E-3</v>
      </c>
      <c r="R113" s="2">
        <f t="shared" si="12"/>
        <v>14233118.124214925</v>
      </c>
      <c r="S113" s="12">
        <f t="shared" si="13"/>
        <v>0.25325528348737258</v>
      </c>
    </row>
    <row r="114" spans="2:19" x14ac:dyDescent="0.35">
      <c r="B114" s="1">
        <f t="shared" si="14"/>
        <v>109</v>
      </c>
      <c r="C114" s="4">
        <f t="shared" si="15"/>
        <v>9139016.7355154455</v>
      </c>
      <c r="D114" s="4">
        <f>IF(B114="",IF(B113="","",SUM($D$6:D113)),C114*($G$2/12))</f>
        <v>29321.012026445387</v>
      </c>
      <c r="E114" s="4">
        <f>IF(B114="",IF(B113="","",SUM($E$6:E113)),(E113+(C113*((1+$G$1)^(1/12)-1))/($J$2-B112)))</f>
        <v>47599.045497476298</v>
      </c>
      <c r="F114" s="4">
        <f>IF(B114="",IF(B113="","",SUM($F$6:F113)),D114+E114)</f>
        <v>76920.057523921685</v>
      </c>
      <c r="H114" s="1">
        <f t="shared" si="9"/>
        <v>109</v>
      </c>
      <c r="I114" s="4">
        <f t="shared" si="10"/>
        <v>10623316.204749843</v>
      </c>
      <c r="J114" s="4">
        <f>IF(H114="",IF(H113="","",SUM(J$6:J113)),I114*($G$2/12))</f>
        <v>34083.139490239082</v>
      </c>
      <c r="K114" s="4">
        <f>IF(H114="",IF(H113="","",SUM($K$6:K113)),L114-J114)</f>
        <v>40112.799791479578</v>
      </c>
      <c r="L114" s="4">
        <f>IF(H114="",IF(H113="","",SUM($L$6:L113)),I114*(100%+($G$2/12))^($J$2-H113)*($G$2/12)/((100%+$G$2/12)^($J$2-H113)-1))</f>
        <v>74195.93928171866</v>
      </c>
      <c r="P114" s="44">
        <f t="shared" si="8"/>
        <v>3.7759207217746703E-3</v>
      </c>
      <c r="Q114" s="44">
        <f t="shared" si="11"/>
        <v>3.2737397821985571E-3</v>
      </c>
      <c r="R114" s="2">
        <f t="shared" si="12"/>
        <v>14279713.649242904</v>
      </c>
      <c r="S114" s="12">
        <f t="shared" si="13"/>
        <v>0.25605537578037635</v>
      </c>
    </row>
    <row r="115" spans="2:19" x14ac:dyDescent="0.35">
      <c r="B115" s="1">
        <f t="shared" si="14"/>
        <v>110</v>
      </c>
      <c r="C115" s="4">
        <f t="shared" si="15"/>
        <v>9121180.6257863678</v>
      </c>
      <c r="D115" s="4">
        <f>IF(B115="",IF(B114="","",SUM($D$6:D114)),C115*($G$2/12))</f>
        <v>29263.787841064597</v>
      </c>
      <c r="E115" s="4">
        <f>IF(B115="",IF(B114="","",SUM($E$6:E114)),(E114+(C114*((1+$G$1)^(1/12)-1))/($J$2-B113)))</f>
        <v>47754.872386316085</v>
      </c>
      <c r="F115" s="4">
        <f>IF(B115="",IF(B114="","",SUM($F$6:F114)),D115+E115)</f>
        <v>77018.660227380678</v>
      </c>
      <c r="H115" s="1">
        <f t="shared" si="9"/>
        <v>110</v>
      </c>
      <c r="I115" s="4">
        <f t="shared" si="10"/>
        <v>10617850.05896828</v>
      </c>
      <c r="J115" s="4">
        <f>IF(H115="",IF(H114="","",SUM(J$6:J114)),I115*($G$2/12))</f>
        <v>34065.602272523232</v>
      </c>
      <c r="K115" s="4">
        <f>IF(H115="",IF(H114="","",SUM($K$6:K114)),L115-J115)</f>
        <v>40373.235207299571</v>
      </c>
      <c r="L115" s="4">
        <f>IF(H115="",IF(H114="","",SUM($L$6:L114)),I115*(100%+($G$2/12))^($J$2-H114)*($G$2/12)/((100%+$G$2/12)^($J$2-H114)-1))</f>
        <v>74438.837479822803</v>
      </c>
      <c r="P115" s="44">
        <f t="shared" si="8"/>
        <v>3.8023926673553515E-3</v>
      </c>
      <c r="Q115" s="44">
        <f t="shared" si="11"/>
        <v>3.2737397821984543E-3</v>
      </c>
      <c r="R115" s="2">
        <f t="shared" si="12"/>
        <v>14326461.715894839</v>
      </c>
      <c r="S115" s="12">
        <f t="shared" si="13"/>
        <v>0.25886445170282002</v>
      </c>
    </row>
    <row r="116" spans="2:19" x14ac:dyDescent="0.35">
      <c r="B116" s="1">
        <f t="shared" si="14"/>
        <v>111</v>
      </c>
      <c r="C116" s="4">
        <f t="shared" si="15"/>
        <v>9103129.7882497851</v>
      </c>
      <c r="D116" s="4">
        <f>IF(B116="",IF(B115="","",SUM($D$6:D115)),C116*($G$2/12))</f>
        <v>29205.874737301394</v>
      </c>
      <c r="E116" s="4">
        <f>IF(B116="",IF(B115="","",SUM($E$6:E115)),(E115+(C115*((1+$G$1)^(1/12)-1))/($J$2-B114)))</f>
        <v>47911.209411841002</v>
      </c>
      <c r="F116" s="4">
        <f>IF(B116="",IF(B115="","",SUM($F$6:F115)),D116+E116)</f>
        <v>77117.084149142393</v>
      </c>
      <c r="H116" s="1">
        <f t="shared" si="9"/>
        <v>111</v>
      </c>
      <c r="I116" s="4">
        <f t="shared" si="10"/>
        <v>10612104.730434215</v>
      </c>
      <c r="J116" s="4">
        <f>IF(H116="",IF(H115="","",SUM(J$6:J115)),I116*($G$2/12))</f>
        <v>34047.169343476438</v>
      </c>
      <c r="K116" s="4">
        <f>IF(H116="",IF(H115="","",SUM($K$6:K115)),L116-J116)</f>
        <v>40635.361519944687</v>
      </c>
      <c r="L116" s="4">
        <f>IF(H116="",IF(H115="","",SUM($L$6:L115)),I116*(100%+($G$2/12))^($J$2-H115)*($G$2/12)/((100%+$G$2/12)^($J$2-H115)-1))</f>
        <v>74682.530863421125</v>
      </c>
      <c r="P116" s="44">
        <f t="shared" si="8"/>
        <v>3.8291519497925283E-3</v>
      </c>
      <c r="Q116" s="44">
        <f t="shared" si="11"/>
        <v>3.2737397821987306E-3</v>
      </c>
      <c r="R116" s="2">
        <f t="shared" si="12"/>
        <v>14373362.823552314</v>
      </c>
      <c r="S116" s="12">
        <f t="shared" si="13"/>
        <v>0.2616825400771815</v>
      </c>
    </row>
    <row r="117" spans="2:19" x14ac:dyDescent="0.35">
      <c r="B117" s="1">
        <f t="shared" si="14"/>
        <v>112</v>
      </c>
      <c r="C117" s="4">
        <f t="shared" si="15"/>
        <v>9084863.008135993</v>
      </c>
      <c r="D117" s="4">
        <f>IF(B117="",IF(B116="","",SUM($D$6:D116)),C117*($G$2/12))</f>
        <v>29147.268817769644</v>
      </c>
      <c r="E117" s="4">
        <f>IF(B117="",IF(B116="","",SUM($E$6:E116)),(E116+(C116*((1+$G$1)^(1/12)-1))/($J$2-B115)))</f>
        <v>48068.058244105807</v>
      </c>
      <c r="F117" s="4">
        <f>IF(B117="",IF(B116="","",SUM($F$6:F116)),D117+E117)</f>
        <v>77215.327061875447</v>
      </c>
      <c r="H117" s="1">
        <f t="shared" si="9"/>
        <v>112</v>
      </c>
      <c r="I117" s="4">
        <f t="shared" si="10"/>
        <v>10606077.608743582</v>
      </c>
      <c r="J117" s="4">
        <f>IF(H117="",IF(H116="","",SUM(J$6:J116)),I117*($G$2/12))</f>
        <v>34027.832328052325</v>
      </c>
      <c r="K117" s="4">
        <f>IF(H117="",IF(H116="","",SUM($K$6:K116)),L117-J117)</f>
        <v>40899.189707691716</v>
      </c>
      <c r="L117" s="4">
        <f>IF(H117="",IF(H116="","",SUM($L$6:L116)),I117*(100%+($G$2/12))^($J$2-H116)*($G$2/12)/((100%+$G$2/12)^($J$2-H116)-1))</f>
        <v>74927.022035744041</v>
      </c>
      <c r="P117" s="44">
        <f t="shared" si="8"/>
        <v>3.8562031333784215E-3</v>
      </c>
      <c r="Q117" s="44">
        <f t="shared" si="11"/>
        <v>3.273739782199398E-3</v>
      </c>
      <c r="R117" s="2">
        <f t="shared" si="12"/>
        <v>14420417.473231757</v>
      </c>
      <c r="S117" s="12">
        <f t="shared" si="13"/>
        <v>0.2645096698184109</v>
      </c>
    </row>
    <row r="118" spans="2:19" x14ac:dyDescent="0.35">
      <c r="B118" s="1">
        <f t="shared" si="14"/>
        <v>113</v>
      </c>
      <c r="C118" s="4">
        <f t="shared" si="15"/>
        <v>9066379.0650229231</v>
      </c>
      <c r="D118" s="4">
        <f>IF(B118="",IF(B117="","",SUM($D$6:D117)),C118*($G$2/12))</f>
        <v>29087.966166948547</v>
      </c>
      <c r="E118" s="4">
        <f>IF(B118="",IF(B117="","",SUM($E$6:E117)),(E117+(C117*((1+$G$1)^(1/12)-1))/($J$2-B116)))</f>
        <v>48225.420558632592</v>
      </c>
      <c r="F118" s="4">
        <f>IF(B118="",IF(B117="","",SUM($F$6:F117)),D118+E118)</f>
        <v>77313.386725581135</v>
      </c>
      <c r="H118" s="1">
        <f t="shared" si="9"/>
        <v>113</v>
      </c>
      <c r="I118" s="4">
        <f t="shared" si="10"/>
        <v>10599766.063932318</v>
      </c>
      <c r="J118" s="4">
        <f>IF(H118="",IF(H117="","",SUM(J$6:J117)),I118*($G$2/12))</f>
        <v>34007.582788449523</v>
      </c>
      <c r="K118" s="4">
        <f>IF(H118="",IF(H117="","",SUM($K$6:K117)),L118-J118)</f>
        <v>41164.730820094614</v>
      </c>
      <c r="L118" s="4">
        <f>IF(H118="",IF(H117="","",SUM($L$6:L117)),I118*(100%+($G$2/12))^($J$2-H117)*($G$2/12)/((100%+$G$2/12)^($J$2-H117)-1))</f>
        <v>75172.313608544137</v>
      </c>
      <c r="P118" s="44">
        <f t="shared" si="8"/>
        <v>3.8835508795015102E-3</v>
      </c>
      <c r="Q118" s="44">
        <f t="shared" si="11"/>
        <v>3.2737397821987189E-3</v>
      </c>
      <c r="R118" s="2">
        <f t="shared" si="12"/>
        <v>14467626.167589793</v>
      </c>
      <c r="S118" s="12">
        <f t="shared" si="13"/>
        <v>0.26734586993422665</v>
      </c>
    </row>
    <row r="119" spans="2:19" x14ac:dyDescent="0.35">
      <c r="B119" s="1">
        <f t="shared" si="14"/>
        <v>114</v>
      </c>
      <c r="C119" s="4">
        <f t="shared" si="15"/>
        <v>9047676.732812155</v>
      </c>
      <c r="D119" s="4">
        <f>IF(B119="",IF(B118="","",SUM($D$6:D118)),C119*($G$2/12))</f>
        <v>29027.962851105665</v>
      </c>
      <c r="E119" s="4">
        <f>IF(B119="",IF(B118="","",SUM($E$6:E118)),(E118+(C118*((1+$G$1)^(1/12)-1))/($J$2-B117)))</f>
        <v>48383.298036428663</v>
      </c>
      <c r="F119" s="4">
        <f>IF(B119="",IF(B118="","",SUM($F$6:F118)),D119+E119)</f>
        <v>77411.260887534329</v>
      </c>
      <c r="H119" s="1">
        <f t="shared" si="9"/>
        <v>114</v>
      </c>
      <c r="I119" s="4">
        <f t="shared" si="10"/>
        <v>10593167.446340811</v>
      </c>
      <c r="J119" s="4">
        <f>IF(H119="",IF(H118="","",SUM(J$6:J118)),I119*($G$2/12))</f>
        <v>33986.412223676765</v>
      </c>
      <c r="K119" s="4">
        <f>IF(H119="",IF(H118="","",SUM($K$6:K118)),L119-J119)</f>
        <v>41431.995978447587</v>
      </c>
      <c r="L119" s="4">
        <f>IF(H119="",IF(H118="","",SUM($L$6:L118)),I119*(100%+($G$2/12))^($J$2-H118)*($G$2/12)/((100%+$G$2/12)^($J$2-H118)-1))</f>
        <v>75418.408202124352</v>
      </c>
      <c r="P119" s="44">
        <f t="shared" si="8"/>
        <v>3.911199949242699E-3</v>
      </c>
      <c r="Q119" s="44">
        <f t="shared" si="11"/>
        <v>3.2737397821988056E-3</v>
      </c>
      <c r="R119" s="2">
        <f t="shared" si="12"/>
        <v>14514989.410928614</v>
      </c>
      <c r="S119" s="12">
        <f t="shared" si="13"/>
        <v>0.27019116952541411</v>
      </c>
    </row>
    <row r="120" spans="2:19" x14ac:dyDescent="0.35">
      <c r="B120" s="1">
        <f t="shared" si="14"/>
        <v>115</v>
      </c>
      <c r="C120" s="4">
        <f t="shared" si="15"/>
        <v>9028754.7797048334</v>
      </c>
      <c r="D120" s="4">
        <f>IF(B120="",IF(B119="","",SUM($D$6:D119)),C120*($G$2/12))</f>
        <v>28967.254918219674</v>
      </c>
      <c r="E120" s="4">
        <f>IF(B120="",IF(B119="","",SUM($E$6:E119)),(E119+(C119*((1+$G$1)^(1/12)-1))/($J$2-B118)))</f>
        <v>48541.692364004506</v>
      </c>
      <c r="F120" s="4">
        <f>IF(B120="",IF(B119="","",SUM($F$6:F119)),D120+E120)</f>
        <v>77508.947282224181</v>
      </c>
      <c r="H120" s="1">
        <f t="shared" si="9"/>
        <v>115</v>
      </c>
      <c r="I120" s="4">
        <f t="shared" si="10"/>
        <v>10586279.086477453</v>
      </c>
      <c r="J120" s="4">
        <f>IF(H120="",IF(H119="","",SUM(J$6:J119)),I120*($G$2/12))</f>
        <v>33964.312069115163</v>
      </c>
      <c r="K120" s="4">
        <f>IF(H120="",IF(H119="","",SUM($K$6:K119)),L120-J120)</f>
        <v>41700.996376250558</v>
      </c>
      <c r="L120" s="4">
        <f>IF(H120="",IF(H119="","",SUM($L$6:L119)),I120*(100%+($G$2/12))^($J$2-H119)*($G$2/12)/((100%+$G$2/12)^($J$2-H119)-1))</f>
        <v>75665.308445365721</v>
      </c>
      <c r="P120" s="44">
        <f t="shared" si="8"/>
        <v>3.9391552060551631E-3</v>
      </c>
      <c r="Q120" s="44">
        <f t="shared" si="11"/>
        <v>3.2737397821983524E-3</v>
      </c>
      <c r="R120" s="2">
        <f t="shared" si="12"/>
        <v>14562507.709201368</v>
      </c>
      <c r="S120" s="12">
        <f t="shared" si="13"/>
        <v>0.2730455977861232</v>
      </c>
    </row>
    <row r="121" spans="2:19" x14ac:dyDescent="0.35">
      <c r="B121" s="1">
        <f t="shared" si="14"/>
        <v>116</v>
      </c>
      <c r="C121" s="4">
        <f t="shared" si="15"/>
        <v>9009611.9681774788</v>
      </c>
      <c r="D121" s="4">
        <f>IF(B121="",IF(B120="","",SUM($D$6:D120)),C121*($G$2/12))</f>
        <v>28905.838397902746</v>
      </c>
      <c r="E121" s="4">
        <f>IF(B121="",IF(B120="","",SUM($E$6:E120)),(E120+(C120*((1+$G$1)^(1/12)-1))/($J$2-B119)))</f>
        <v>48700.605233391812</v>
      </c>
      <c r="F121" s="4">
        <f>IF(B121="",IF(B120="","",SUM($F$6:F120)),D121+E121)</f>
        <v>77606.443631294562</v>
      </c>
      <c r="H121" s="1">
        <f t="shared" si="9"/>
        <v>116</v>
      </c>
      <c r="I121" s="4">
        <f t="shared" si="10"/>
        <v>10579098.294881271</v>
      </c>
      <c r="J121" s="4">
        <f>IF(H121="",IF(H120="","",SUM(J$6:J120)),I121*($G$2/12))</f>
        <v>33941.273696077413</v>
      </c>
      <c r="K121" s="4">
        <f>IF(H121="",IF(H120="","",SUM($K$6:K120)),L121-J121)</f>
        <v>41971.743279678303</v>
      </c>
      <c r="L121" s="4">
        <f>IF(H121="",IF(H120="","",SUM($L$6:L120)),I121*(100%+($G$2/12))^($J$2-H120)*($G$2/12)/((100%+$G$2/12)^($J$2-H120)-1))</f>
        <v>75913.016975755716</v>
      </c>
      <c r="P121" s="44">
        <f t="shared" si="8"/>
        <v>3.9674216185311808E-3</v>
      </c>
      <c r="Q121" s="44">
        <f t="shared" si="11"/>
        <v>3.2737397821995698E-3</v>
      </c>
      <c r="R121" s="2">
        <f t="shared" si="12"/>
        <v>14610181.570017558</v>
      </c>
      <c r="S121" s="12">
        <f t="shared" si="13"/>
        <v>0.27590918400416853</v>
      </c>
    </row>
    <row r="122" spans="2:19" x14ac:dyDescent="0.35">
      <c r="B122" s="1">
        <f t="shared" si="14"/>
        <v>117</v>
      </c>
      <c r="C122" s="4">
        <f t="shared" si="15"/>
        <v>8990247.0549577158</v>
      </c>
      <c r="D122" s="4">
        <f>IF(B122="",IF(B121="","",SUM($D$6:D121)),C122*($G$2/12))</f>
        <v>28843.709301322673</v>
      </c>
      <c r="E122" s="4">
        <f>IF(B122="",IF(B121="","",SUM($E$6:E121)),(E121+(C121*((1+$G$1)^(1/12)-1))/($J$2-B120)))</f>
        <v>48860.038342161533</v>
      </c>
      <c r="F122" s="4">
        <f>IF(B122="",IF(B121="","",SUM($F$6:F121)),D122+E122)</f>
        <v>77703.74764348421</v>
      </c>
      <c r="H122" s="1">
        <f t="shared" si="9"/>
        <v>117</v>
      </c>
      <c r="I122" s="4">
        <f t="shared" si="10"/>
        <v>10571622.361983635</v>
      </c>
      <c r="J122" s="4">
        <f>IF(H122="",IF(H121="","",SUM(J$6:J121)),I122*($G$2/12))</f>
        <v>33917.288411364163</v>
      </c>
      <c r="K122" s="4">
        <f>IF(H122="",IF(H121="","",SUM($K$6:K121)),L122-J122)</f>
        <v>42244.248028051792</v>
      </c>
      <c r="L122" s="4">
        <f>IF(H122="",IF(H121="","",SUM($L$6:L121)),I122*(100%+($G$2/12))^($J$2-H121)*($G$2/12)/((100%+$G$2/12)^($J$2-H121)-1))</f>
        <v>76161.536439415955</v>
      </c>
      <c r="P122" s="44">
        <f t="shared" si="8"/>
        <v>3.9960042632590951E-3</v>
      </c>
      <c r="Q122" s="44">
        <f t="shared" si="11"/>
        <v>3.2737397821984682E-3</v>
      </c>
      <c r="R122" s="2">
        <f t="shared" si="12"/>
        <v>14658011.502648473</v>
      </c>
      <c r="S122" s="12">
        <f t="shared" si="13"/>
        <v>0.27878195756133034</v>
      </c>
    </row>
    <row r="123" spans="2:19" x14ac:dyDescent="0.35">
      <c r="B123" s="1">
        <f t="shared" si="14"/>
        <v>118</v>
      </c>
      <c r="C123" s="4">
        <f t="shared" si="15"/>
        <v>8970658.7909998856</v>
      </c>
      <c r="D123" s="4">
        <f>IF(B123="",IF(B122="","",SUM($D$6:D122)),C123*($G$2/12))</f>
        <v>28780.863621124634</v>
      </c>
      <c r="E123" s="4">
        <f>IF(B123="",IF(B122="","",SUM($E$6:E122)),(E122+(C122*((1+$G$1)^(1/12)-1))/($J$2-B121)))</f>
        <v>49019.993393442033</v>
      </c>
      <c r="F123" s="4">
        <f>IF(B123="",IF(B122="","",SUM($F$6:F122)),D123+E123)</f>
        <v>77800.85701456666</v>
      </c>
      <c r="H123" s="1">
        <f t="shared" si="9"/>
        <v>118</v>
      </c>
      <c r="I123" s="4">
        <f t="shared" si="10"/>
        <v>10563848.557969054</v>
      </c>
      <c r="J123" s="4">
        <f>IF(H123="",IF(H122="","",SUM(J$6:J122)),I123*($G$2/12))</f>
        <v>33892.347456817384</v>
      </c>
      <c r="K123" s="4">
        <f>IF(H123="",IF(H122="","",SUM($K$6:K122)),L123-J123)</f>
        <v>42518.522034313661</v>
      </c>
      <c r="L123" s="4">
        <f>IF(H123="",IF(H122="","",SUM($L$6:L122)),I123*(100%+($G$2/12))^($J$2-H122)*($G$2/12)/((100%+$G$2/12)^($J$2-H122)-1))</f>
        <v>76410.869491131045</v>
      </c>
      <c r="P123" s="44">
        <f t="shared" si="8"/>
        <v>4.024908327774062E-3</v>
      </c>
      <c r="Q123" s="44">
        <f t="shared" si="11"/>
        <v>3.2737397821986721E-3</v>
      </c>
      <c r="R123" s="2">
        <f t="shared" si="12"/>
        <v>14705998.018032622</v>
      </c>
      <c r="S123" s="12">
        <f t="shared" si="13"/>
        <v>0.28166394793365457</v>
      </c>
    </row>
    <row r="124" spans="2:19" x14ac:dyDescent="0.35">
      <c r="B124" s="1">
        <f t="shared" si="14"/>
        <v>119</v>
      </c>
      <c r="C124" s="4">
        <f t="shared" si="15"/>
        <v>8950845.9214605782</v>
      </c>
      <c r="D124" s="4">
        <f>IF(B124="",IF(B123="","",SUM($D$6:D123)),C124*($G$2/12))</f>
        <v>28717.297331352689</v>
      </c>
      <c r="E124" s="4">
        <f>IF(B124="",IF(B123="","",SUM($E$6:E123)),(E123+(C123*((1+$G$1)^(1/12)-1))/($J$2-B122)))</f>
        <v>49180.472095937272</v>
      </c>
      <c r="F124" s="4">
        <f>IF(B124="",IF(B123="","",SUM($F$6:F123)),D124+E124)</f>
        <v>77897.769427289953</v>
      </c>
      <c r="H124" s="1">
        <f t="shared" si="9"/>
        <v>119</v>
      </c>
      <c r="I124" s="4">
        <f t="shared" si="10"/>
        <v>10555774.132635025</v>
      </c>
      <c r="J124" s="4">
        <f>IF(H124="",IF(H123="","",SUM(J$6:J123)),I124*($G$2/12))</f>
        <v>33866.442008870705</v>
      </c>
      <c r="K124" s="4">
        <f>IF(H124="",IF(H123="","",SUM($K$6:K123)),L124-J124)</f>
        <v>42794.576785505844</v>
      </c>
      <c r="L124" s="4">
        <f>IF(H124="",IF(H123="","",SUM($L$6:L123)),I124*(100%+($G$2/12))^($J$2-H123)*($G$2/12)/((100%+$G$2/12)^($J$2-H123)-1))</f>
        <v>76661.018794376549</v>
      </c>
      <c r="P124" s="44">
        <f t="shared" si="8"/>
        <v>4.0541391136059753E-3</v>
      </c>
      <c r="Q124" s="44">
        <f t="shared" si="11"/>
        <v>3.2737397821986352E-3</v>
      </c>
      <c r="R124" s="2">
        <f t="shared" si="12"/>
        <v>14754141.628781194</v>
      </c>
      <c r="S124" s="12">
        <f t="shared" si="13"/>
        <v>0.28455518469175667</v>
      </c>
    </row>
    <row r="125" spans="2:19" x14ac:dyDescent="0.35">
      <c r="B125" s="1">
        <f t="shared" si="14"/>
        <v>120</v>
      </c>
      <c r="C125" s="4">
        <f t="shared" si="15"/>
        <v>8930807.1856740527</v>
      </c>
      <c r="D125" s="4">
        <f>IF(B125="",IF(B124="","",SUM($D$6:D124)),C125*($G$2/12))</f>
        <v>28653.006387370919</v>
      </c>
      <c r="E125" s="4">
        <f>IF(B125="",IF(B124="","",SUM($E$6:E124)),(E124+(C124*((1+$G$1)^(1/12)-1))/($J$2-B123)))</f>
        <v>49341.476163945066</v>
      </c>
      <c r="F125" s="4">
        <f>IF(B125="",IF(B124="","",SUM($F$6:F124)),D125+E125)</f>
        <v>77994.482551315989</v>
      </c>
      <c r="H125" s="1">
        <f t="shared" si="9"/>
        <v>120</v>
      </c>
      <c r="I125" s="4">
        <f t="shared" si="10"/>
        <v>10547396.315250946</v>
      </c>
      <c r="J125" s="4">
        <f>IF(H125="",IF(H124="","",SUM(J$6:J124)),I125*($G$2/12))</f>
        <v>33839.563178096789</v>
      </c>
      <c r="K125" s="4">
        <f>IF(H125="",IF(H124="","",SUM($K$6:K124)),L125-J125)</f>
        <v>43072.423843250777</v>
      </c>
      <c r="L125" s="4">
        <f>IF(H125="",IF(H124="","",SUM($L$6:L124)),I125*(100%+($G$2/12))^($J$2-H124)*($G$2/12)/((100%+$G$2/12)^($J$2-H124)-1))</f>
        <v>76911.987021347566</v>
      </c>
      <c r="P125" s="44">
        <f t="shared" si="8"/>
        <v>4.0837020394284846E-3</v>
      </c>
      <c r="Q125" s="44">
        <f t="shared" si="11"/>
        <v>3.2737397821985003E-3</v>
      </c>
      <c r="R125" s="2">
        <f t="shared" si="12"/>
        <v>14802442.849183531</v>
      </c>
      <c r="S125" s="12">
        <f t="shared" si="13"/>
        <v>0.28745569750112454</v>
      </c>
    </row>
    <row r="126" spans="2:19" x14ac:dyDescent="0.35">
      <c r="B126" s="1">
        <f t="shared" si="14"/>
        <v>121</v>
      </c>
      <c r="C126" s="4">
        <f t="shared" si="15"/>
        <v>8910541.3171275668</v>
      </c>
      <c r="D126" s="4">
        <f>IF(B126="",IF(B125="","",SUM($D$6:D125)),C126*($G$2/12))</f>
        <v>28587.986725784278</v>
      </c>
      <c r="E126" s="4">
        <f>IF(B126="",IF(B125="","",SUM($E$6:E125)),(E125+(C125*((1+$G$1)^(1/12)-1))/($J$2-B124)))</f>
        <v>49503.007317375392</v>
      </c>
      <c r="F126" s="4">
        <f>IF(B126="",IF(B125="","",SUM($F$6:F125)),D126+E126)</f>
        <v>78090.994043159677</v>
      </c>
      <c r="H126" s="1">
        <f t="shared" si="9"/>
        <v>121</v>
      </c>
      <c r="I126" s="4">
        <f t="shared" si="10"/>
        <v>10538712.314416099</v>
      </c>
      <c r="J126" s="4">
        <f>IF(H126="",IF(H125="","",SUM(J$6:J125)),I126*($G$2/12))</f>
        <v>33811.70200875165</v>
      </c>
      <c r="K126" s="4">
        <f>IF(H126="",IF(H125="","",SUM($K$6:K125)),L126-J126)</f>
        <v>43352.074844235693</v>
      </c>
      <c r="L126" s="4">
        <f>IF(H126="",IF(H125="","",SUM($L$6:L125)),I126*(100%+($G$2/12))^($J$2-H125)*($G$2/12)/((100%+$G$2/12)^($J$2-H125)-1))</f>
        <v>77163.776852987343</v>
      </c>
      <c r="P126" s="44">
        <f t="shared" si="8"/>
        <v>4.1136026443129668E-3</v>
      </c>
      <c r="Q126" s="44">
        <f t="shared" si="11"/>
        <v>3.2737397821992358E-3</v>
      </c>
      <c r="R126" s="2">
        <f t="shared" si="12"/>
        <v>14850902.195212629</v>
      </c>
      <c r="S126" s="12">
        <f t="shared" si="13"/>
        <v>0.29036551612242228</v>
      </c>
    </row>
    <row r="127" spans="2:19" x14ac:dyDescent="0.35">
      <c r="B127" s="1">
        <f t="shared" si="14"/>
        <v>122</v>
      </c>
      <c r="C127" s="4">
        <f t="shared" si="15"/>
        <v>8890047.0434366055</v>
      </c>
      <c r="D127" s="4">
        <f>IF(B127="",IF(B126="","",SUM($D$6:D126)),C127*($G$2/12))</f>
        <v>28522.234264359111</v>
      </c>
      <c r="E127" s="4">
        <f>IF(B127="",IF(B126="","",SUM($E$6:E126)),(E126+(C126*((1+$G$1)^(1/12)-1))/($J$2-B125)))</f>
        <v>49665.067281768766</v>
      </c>
      <c r="F127" s="4">
        <f>IF(B127="",IF(B126="","",SUM($F$6:F126)),D127+E127)</f>
        <v>78187.301546127885</v>
      </c>
      <c r="H127" s="1">
        <f t="shared" si="9"/>
        <v>122</v>
      </c>
      <c r="I127" s="4">
        <f t="shared" si="10"/>
        <v>10529719.31791666</v>
      </c>
      <c r="J127" s="4">
        <f>IF(H127="",IF(H126="","",SUM(J$6:J126)),I127*($G$2/12))</f>
        <v>33782.849478315948</v>
      </c>
      <c r="K127" s="4">
        <f>IF(H127="",IF(H126="","",SUM($K$6:K126)),L127-J127)</f>
        <v>43633.541500699728</v>
      </c>
      <c r="L127" s="4">
        <f>IF(H127="",IF(H126="","",SUM($L$6:L126)),I127*(100%+($G$2/12))^($J$2-H126)*($G$2/12)/((100%+$G$2/12)^($J$2-H126)-1))</f>
        <v>77416.390979015676</v>
      </c>
      <c r="P127" s="44">
        <f t="shared" si="8"/>
        <v>4.1438465910915443E-3</v>
      </c>
      <c r="Q127" s="44">
        <f t="shared" si="11"/>
        <v>3.2737397821987662E-3</v>
      </c>
      <c r="R127" s="2">
        <f t="shared" si="12"/>
        <v>14899520.184530642</v>
      </c>
      <c r="S127" s="12">
        <f t="shared" si="13"/>
        <v>0.29328467041179673</v>
      </c>
    </row>
    <row r="128" spans="2:19" x14ac:dyDescent="0.35">
      <c r="B128" s="1">
        <f t="shared" si="14"/>
        <v>123</v>
      </c>
      <c r="C128" s="4">
        <f t="shared" si="15"/>
        <v>8869323.0863200091</v>
      </c>
      <c r="D128" s="4">
        <f>IF(B128="",IF(B127="","",SUM($D$6:D127)),C128*($G$2/12))</f>
        <v>28455.744901943362</v>
      </c>
      <c r="E128" s="4">
        <f>IF(B128="",IF(B127="","",SUM($E$6:E127)),(E127+(C127*((1+$G$1)^(1/12)-1))/($J$2-B126)))</f>
        <v>49827.657788314682</v>
      </c>
      <c r="F128" s="4">
        <f>IF(B128="",IF(B127="","",SUM($F$6:F127)),D128+E128)</f>
        <v>78283.402690258052</v>
      </c>
      <c r="H128" s="1">
        <f t="shared" si="9"/>
        <v>123</v>
      </c>
      <c r="I128" s="4">
        <f t="shared" si="10"/>
        <v>10520414.492581762</v>
      </c>
      <c r="J128" s="4">
        <f>IF(H128="",IF(H127="","",SUM(J$6:J127)),I128*($G$2/12))</f>
        <v>33752.996497033157</v>
      </c>
      <c r="K128" s="4">
        <f>IF(H128="",IF(H127="","",SUM($K$6:K127)),L128-J128)</f>
        <v>43916.835600924787</v>
      </c>
      <c r="L128" s="4">
        <f>IF(H128="",IF(H127="","",SUM($L$6:L127)),I128*(100%+($G$2/12))^($J$2-H127)*($G$2/12)/((100%+$G$2/12)^($J$2-H127)-1))</f>
        <v>77669.832097957944</v>
      </c>
      <c r="P128" s="44">
        <f t="shared" si="8"/>
        <v>4.1744396698335197E-3</v>
      </c>
      <c r="Q128" s="44">
        <f t="shared" si="11"/>
        <v>3.2737397821989054E-3</v>
      </c>
      <c r="R128" s="2">
        <f t="shared" si="12"/>
        <v>14948297.336494416</v>
      </c>
      <c r="S128" s="12">
        <f t="shared" si="13"/>
        <v>0.29621319032118304</v>
      </c>
    </row>
    <row r="129" spans="2:19" x14ac:dyDescent="0.35">
      <c r="B129" s="1">
        <f t="shared" si="14"/>
        <v>124</v>
      </c>
      <c r="C129" s="4">
        <f t="shared" si="15"/>
        <v>8848368.1615750007</v>
      </c>
      <c r="D129" s="4">
        <f>IF(B129="",IF(B128="","",SUM($D$6:D128)),C129*($G$2/12))</f>
        <v>28388.514518386462</v>
      </c>
      <c r="E129" s="4">
        <f>IF(B129="",IF(B128="","",SUM($E$6:E128)),(E128+(C128*((1+$G$1)^(1/12)-1))/($J$2-B127)))</f>
        <v>49990.780573870084</v>
      </c>
      <c r="F129" s="4">
        <f>IF(B129="",IF(B128="","",SUM($F$6:F128)),D129+E129)</f>
        <v>78379.295092256551</v>
      </c>
      <c r="H129" s="1">
        <f t="shared" si="9"/>
        <v>124</v>
      </c>
      <c r="I129" s="4">
        <f t="shared" si="10"/>
        <v>10510794.984138608</v>
      </c>
      <c r="J129" s="4">
        <f>IF(H129="",IF(H128="","",SUM(J$6:J128)),I129*($G$2/12))</f>
        <v>33722.133907444702</v>
      </c>
      <c r="K129" s="4">
        <f>IF(H129="",IF(H128="","",SUM($K$6:K128)),L129-J129)</f>
        <v>44201.969009729</v>
      </c>
      <c r="L129" s="4">
        <f>IF(H129="",IF(H128="","",SUM($L$6:L128)),I129*(100%+($G$2/12))^($J$2-H128)*($G$2/12)/((100%+$G$2/12)^($J$2-H128)-1))</f>
        <v>77924.102917173703</v>
      </c>
      <c r="P129" s="44">
        <f t="shared" si="8"/>
        <v>4.2053878014395966E-3</v>
      </c>
      <c r="Q129" s="44">
        <f t="shared" si="11"/>
        <v>3.2737397821984474E-3</v>
      </c>
      <c r="R129" s="2">
        <f t="shared" si="12"/>
        <v>14997234.172161035</v>
      </c>
      <c r="S129" s="12">
        <f t="shared" si="13"/>
        <v>0.29915110589861194</v>
      </c>
    </row>
    <row r="130" spans="2:19" x14ac:dyDescent="0.35">
      <c r="B130" s="1">
        <f t="shared" si="14"/>
        <v>125</v>
      </c>
      <c r="C130" s="4">
        <f t="shared" si="15"/>
        <v>8827180.9790521115</v>
      </c>
      <c r="D130" s="4">
        <f>IF(B130="",IF(B129="","",SUM($D$6:D129)),C130*($G$2/12))</f>
        <v>28320.538974458857</v>
      </c>
      <c r="E130" s="4">
        <f>IF(B130="",IF(B129="","",SUM($E$6:E129)),(E129+(C129*((1+$G$1)^(1/12)-1))/($J$2-B128)))</f>
        <v>50154.437380977943</v>
      </c>
      <c r="F130" s="4">
        <f>IF(B130="",IF(B129="","",SUM($F$6:F129)),D130+E130)</f>
        <v>78474.976355436796</v>
      </c>
      <c r="H130" s="1">
        <f t="shared" si="9"/>
        <v>125</v>
      </c>
      <c r="I130" s="4">
        <f t="shared" si="10"/>
        <v>10500857.917066591</v>
      </c>
      <c r="J130" s="4">
        <f>IF(H130="",IF(H129="","",SUM(J$6:J129)),I130*($G$2/12))</f>
        <v>33690.252483921977</v>
      </c>
      <c r="K130" s="4">
        <f>IF(H130="",IF(H129="","",SUM($K$6:K129)),L130-J130)</f>
        <v>44488.953668963841</v>
      </c>
      <c r="L130" s="4">
        <f>IF(H130="",IF(H129="","",SUM($L$6:L129)),I130*(100%+($G$2/12))^($J$2-H129)*($G$2/12)/((100%+$G$2/12)^($J$2-H129)-1))</f>
        <v>78179.206152885818</v>
      </c>
      <c r="P130" s="44">
        <f t="shared" si="8"/>
        <v>4.2366970413586745E-3</v>
      </c>
      <c r="Q130" s="44">
        <f t="shared" si="11"/>
        <v>3.2737397821989249E-3</v>
      </c>
      <c r="R130" s="2">
        <f t="shared" si="12"/>
        <v>15046331.214293392</v>
      </c>
      <c r="S130" s="12">
        <f t="shared" si="13"/>
        <v>0.30209844728851842</v>
      </c>
    </row>
    <row r="131" spans="2:19" x14ac:dyDescent="0.35">
      <c r="B131" s="1">
        <f t="shared" si="14"/>
        <v>126</v>
      </c>
      <c r="C131" s="4">
        <f t="shared" si="15"/>
        <v>8805760.2426300179</v>
      </c>
      <c r="D131" s="4">
        <f>IF(B131="",IF(B130="","",SUM($D$6:D130)),C131*($G$2/12))</f>
        <v>28251.814111771309</v>
      </c>
      <c r="E131" s="4">
        <f>IF(B131="",IF(B130="","",SUM($E$6:E130)),(E130+(C130*((1+$G$1)^(1/12)-1))/($J$2-B129)))</f>
        <v>50318.629957885852</v>
      </c>
      <c r="F131" s="4">
        <f>IF(B131="",IF(B130="","",SUM($F$6:F130)),D131+E131)</f>
        <v>78570.444069657155</v>
      </c>
      <c r="H131" s="1">
        <f t="shared" si="9"/>
        <v>126</v>
      </c>
      <c r="I131" s="4">
        <f t="shared" si="10"/>
        <v>10490600.394450452</v>
      </c>
      <c r="J131" s="4">
        <f>IF(H131="",IF(H130="","",SUM(J$6:J130)),I131*($G$2/12))</f>
        <v>33657.342932195199</v>
      </c>
      <c r="K131" s="4">
        <f>IF(H131="",IF(H130="","",SUM($K$6:K130)),L131-J131)</f>
        <v>44777.801598014019</v>
      </c>
      <c r="L131" s="4">
        <f>IF(H131="",IF(H130="","",SUM($L$6:L130)),I131*(100%+($G$2/12))^($J$2-H130)*($G$2/12)/((100%+$G$2/12)^($J$2-H130)-1))</f>
        <v>78435.144530209218</v>
      </c>
      <c r="P131" s="44">
        <f t="shared" si="8"/>
        <v>4.2683735834320368E-3</v>
      </c>
      <c r="Q131" s="44">
        <f t="shared" si="11"/>
        <v>3.2737397821985038E-3</v>
      </c>
      <c r="R131" s="2">
        <f t="shared" si="12"/>
        <v>15095588.987365765</v>
      </c>
      <c r="S131" s="12">
        <f t="shared" si="13"/>
        <v>0.3050552447320507</v>
      </c>
    </row>
    <row r="132" spans="2:19" x14ac:dyDescent="0.35">
      <c r="B132" s="1">
        <f t="shared" si="14"/>
        <v>127</v>
      </c>
      <c r="C132" s="4">
        <f t="shared" si="15"/>
        <v>8784104.6501902565</v>
      </c>
      <c r="D132" s="4">
        <f>IF(B132="",IF(B131="","",SUM($D$6:D131)),C132*($G$2/12))</f>
        <v>28182.33575269374</v>
      </c>
      <c r="E132" s="4">
        <f>IF(B132="",IF(B131="","",SUM($E$6:E131)),(E131+(C131*((1+$G$1)^(1/12)-1))/($J$2-B130)))</f>
        <v>50483.360058564729</v>
      </c>
      <c r="F132" s="4">
        <f>IF(B132="",IF(B131="","",SUM($F$6:F131)),D132+E132)</f>
        <v>78665.695811258469</v>
      </c>
      <c r="H132" s="1">
        <f t="shared" si="9"/>
        <v>127</v>
      </c>
      <c r="I132" s="4">
        <f t="shared" si="10"/>
        <v>10480019.497832451</v>
      </c>
      <c r="J132" s="4">
        <f>IF(H132="",IF(H131="","",SUM(J$6:J131)),I132*($G$2/12))</f>
        <v>33623.395888879117</v>
      </c>
      <c r="K132" s="4">
        <f>IF(H132="",IF(H131="","",SUM($K$6:K131)),L132-J132)</f>
        <v>45068.524894301147</v>
      </c>
      <c r="L132" s="4">
        <f>IF(H132="",IF(H131="","",SUM($L$6:L131)),I132*(100%+($G$2/12))^($J$2-H131)*($G$2/12)/((100%+$G$2/12)^($J$2-H131)-1))</f>
        <v>78691.920783180263</v>
      </c>
      <c r="P132" s="44">
        <f t="shared" si="8"/>
        <v>4.3004237638701462E-3</v>
      </c>
      <c r="Q132" s="44">
        <f t="shared" si="11"/>
        <v>3.2737397821986317E-3</v>
      </c>
      <c r="R132" s="2">
        <f t="shared" si="12"/>
        <v>15145008.017569428</v>
      </c>
      <c r="S132" s="12">
        <f t="shared" si="13"/>
        <v>0.30802152856738108</v>
      </c>
    </row>
    <row r="133" spans="2:19" x14ac:dyDescent="0.35">
      <c r="B133" s="1">
        <f t="shared" si="14"/>
        <v>128</v>
      </c>
      <c r="C133" s="4">
        <f t="shared" si="15"/>
        <v>8762212.8935918547</v>
      </c>
      <c r="D133" s="4">
        <f>IF(B133="",IF(B132="","",SUM($D$6:D132)),C133*($G$2/12))</f>
        <v>28112.09970027387</v>
      </c>
      <c r="E133" s="4">
        <f>IF(B133="",IF(B132="","",SUM($E$6:E132)),(E132+(C132*((1+$G$1)^(1/12)-1))/($J$2-B131)))</f>
        <v>50648.629442727521</v>
      </c>
      <c r="F133" s="4">
        <f>IF(B133="",IF(B132="","",SUM($F$6:F132)),D133+E133)</f>
        <v>78760.729143001387</v>
      </c>
      <c r="H133" s="1">
        <f t="shared" si="9"/>
        <v>128</v>
      </c>
      <c r="I133" s="4">
        <f t="shared" si="10"/>
        <v>10469112.287063554</v>
      </c>
      <c r="J133" s="4">
        <f>IF(H133="",IF(H132="","",SUM(J$6:J132)),I133*($G$2/12))</f>
        <v>33588.401920995573</v>
      </c>
      <c r="K133" s="4">
        <f>IF(H133="",IF(H132="","",SUM($K$6:K132)),L133-J133)</f>
        <v>45361.135733790245</v>
      </c>
      <c r="L133" s="4">
        <f>IF(H133="",IF(H132="","",SUM($L$6:L132)),I133*(100%+($G$2/12))^($J$2-H132)*($G$2/12)/((100%+$G$2/12)^($J$2-H132)-1))</f>
        <v>78949.537654785818</v>
      </c>
      <c r="P133" s="44">
        <f t="shared" si="8"/>
        <v>4.3328540653673163E-3</v>
      </c>
      <c r="Q133" s="44">
        <f t="shared" si="11"/>
        <v>3.2737397821990632E-3</v>
      </c>
      <c r="R133" s="2">
        <f t="shared" si="12"/>
        <v>15194588.832818266</v>
      </c>
      <c r="S133" s="12">
        <f t="shared" si="13"/>
        <v>0.31099732923001633</v>
      </c>
    </row>
    <row r="134" spans="2:19" x14ac:dyDescent="0.35">
      <c r="B134" s="1">
        <f t="shared" si="14"/>
        <v>129</v>
      </c>
      <c r="C134" s="4">
        <f t="shared" si="15"/>
        <v>8740083.6586458553</v>
      </c>
      <c r="D134" s="4">
        <f>IF(B134="",IF(B133="","",SUM($D$6:D133)),C134*($G$2/12))</f>
        <v>28041.101738155452</v>
      </c>
      <c r="E134" s="4">
        <f>IF(B134="",IF(B133="","",SUM($E$6:E133)),(E133+(C133*((1+$G$1)^(1/12)-1))/($J$2-B132)))</f>
        <v>50814.439875848031</v>
      </c>
      <c r="F134" s="4">
        <f>IF(B134="",IF(B133="","",SUM($F$6:F133)),D134+E134)</f>
        <v>78855.541614003479</v>
      </c>
      <c r="H134" s="1">
        <f t="shared" si="9"/>
        <v>129</v>
      </c>
      <c r="I134" s="4">
        <f t="shared" si="10"/>
        <v>10457875.800153613</v>
      </c>
      <c r="J134" s="4">
        <f>IF(H134="",IF(H133="","",SUM(J$6:J133)),I134*($G$2/12))</f>
        <v>33552.351525492842</v>
      </c>
      <c r="K134" s="4">
        <f>IF(H134="",IF(H133="","",SUM($K$6:K133)),L134-J134)</f>
        <v>45655.646371499657</v>
      </c>
      <c r="L134" s="4">
        <f>IF(H134="",IF(H133="","",SUM($L$6:L133)),I134*(100%+($G$2/12))^($J$2-H133)*($G$2/12)/((100%+$G$2/12)^($J$2-H133)-1))</f>
        <v>79207.9978969925</v>
      </c>
      <c r="P134" s="44">
        <f t="shared" si="8"/>
        <v>4.3656711213599453E-3</v>
      </c>
      <c r="Q134" s="44">
        <f t="shared" si="11"/>
        <v>3.2737397821988937E-3</v>
      </c>
      <c r="R134" s="2">
        <f t="shared" si="12"/>
        <v>15244331.962754419</v>
      </c>
      <c r="S134" s="12">
        <f t="shared" si="13"/>
        <v>0.31398267725311108</v>
      </c>
    </row>
    <row r="135" spans="2:19" x14ac:dyDescent="0.35">
      <c r="B135" s="1">
        <f t="shared" si="14"/>
        <v>130</v>
      </c>
      <c r="C135" s="4">
        <f t="shared" si="15"/>
        <v>8717715.6250897311</v>
      </c>
      <c r="D135" s="4">
        <f>IF(B135="",IF(B134="","",SUM($D$6:D134)),C135*($G$2/12))</f>
        <v>27969.337630496222</v>
      </c>
      <c r="E135" s="4">
        <f>IF(B135="",IF(B134="","",SUM($E$6:E134)),(E134+(C134*((1+$G$1)^(1/12)-1))/($J$2-B133)))</f>
        <v>50980.79312917975</v>
      </c>
      <c r="F135" s="4">
        <f>IF(B135="",IF(B134="","",SUM($F$6:F134)),D135+E135)</f>
        <v>78950.130759675973</v>
      </c>
      <c r="H135" s="1">
        <f t="shared" si="9"/>
        <v>130</v>
      </c>
      <c r="I135" s="4">
        <f t="shared" si="10"/>
        <v>10446307.053120563</v>
      </c>
      <c r="J135" s="4">
        <f>IF(H135="",IF(H134="","",SUM(J$6:J134)),I135*($G$2/12))</f>
        <v>33515.235128761808</v>
      </c>
      <c r="K135" s="4">
        <f>IF(H135="",IF(H134="","",SUM($K$6:K134)),L135-J135)</f>
        <v>45952.069142014385</v>
      </c>
      <c r="L135" s="4">
        <f>IF(H135="",IF(H134="","",SUM($L$6:L134)),I135*(100%+($G$2/12))^($J$2-H134)*($G$2/12)/((100%+$G$2/12)^($J$2-H134)-1))</f>
        <v>79467.304270776192</v>
      </c>
      <c r="P135" s="44">
        <f t="shared" ref="P135:P198" si="16">IF(H135="","",K135/I135)</f>
        <v>4.398881720434151E-3</v>
      </c>
      <c r="Q135" s="44">
        <f t="shared" si="11"/>
        <v>3.2737397821986686E-3</v>
      </c>
      <c r="R135" s="2">
        <f t="shared" si="12"/>
        <v>15294237.938753935</v>
      </c>
      <c r="S135" s="12">
        <f t="shared" si="13"/>
        <v>0.31697760326777985</v>
      </c>
    </row>
    <row r="136" spans="2:19" x14ac:dyDescent="0.35">
      <c r="B136" s="1">
        <f t="shared" si="14"/>
        <v>131</v>
      </c>
      <c r="C136" s="4">
        <f t="shared" si="15"/>
        <v>8695107.4665617105</v>
      </c>
      <c r="D136" s="4">
        <f>IF(B136="",IF(B135="","",SUM($D$6:D135)),C136*($G$2/12))</f>
        <v>27896.803121885489</v>
      </c>
      <c r="E136" s="4">
        <f>IF(B136="",IF(B135="","",SUM($E$6:E135)),(E135+(C135*((1+$G$1)^(1/12)-1))/($J$2-B134)))</f>
        <v>51147.690979774801</v>
      </c>
      <c r="F136" s="4">
        <f>IF(B136="",IF(B135="","",SUM($F$6:F135)),D136+E136)</f>
        <v>79044.494101660297</v>
      </c>
      <c r="H136" s="1">
        <f t="shared" ref="H136:H199" si="17">IF(H135="","",IF($J$2&gt;=H135+1,H135+1,""))</f>
        <v>131</v>
      </c>
      <c r="I136" s="4">
        <f t="shared" ref="I136:I199" si="18">IF(H136="",IF(H135="","","samtals"),I135+((I135-K135)*(((1+$G$1)^(1/12)-1)))-K135)</f>
        <v>10434403.03983859</v>
      </c>
      <c r="J136" s="4">
        <f>IF(H136="",IF(H135="","",SUM(J$6:J135)),I136*($G$2/12))</f>
        <v>33477.043086148813</v>
      </c>
      <c r="K136" s="4">
        <f>IF(H136="",IF(H135="","",SUM($K$6:K135)),L136-J136)</f>
        <v>46250.4164600027</v>
      </c>
      <c r="L136" s="4">
        <f>IF(H136="",IF(H135="","",SUM($L$6:L135)),I136*(100%+($G$2/12))^($J$2-H135)*($G$2/12)/((100%+$G$2/12)^($J$2-H135)-1))</f>
        <v>79727.459546151513</v>
      </c>
      <c r="P136" s="44">
        <f t="shared" si="16"/>
        <v>4.4324928108889832E-3</v>
      </c>
      <c r="Q136" s="44">
        <f t="shared" ref="Q136:Q199" si="19">IF(H136="","", (L136-L135)/L135)</f>
        <v>3.2737397821985953E-3</v>
      </c>
      <c r="R136" s="2">
        <f t="shared" ref="R136:R199" si="20">IF(H136="","",R135+(R135*(((1+$G$1)^(1/12)-1))))</f>
        <v>15344307.293932449</v>
      </c>
      <c r="S136" s="12">
        <f t="shared" ref="S136:S199" si="21">IF(H136="", "",(R136-I136)/R136)</f>
        <v>0.31998213800341235</v>
      </c>
    </row>
    <row r="137" spans="2:19" x14ac:dyDescent="0.35">
      <c r="B137" s="1">
        <f t="shared" ref="B137:B200" si="22">IF(B136="","",IF($J$2&gt;=B136+1,B136+1,""))</f>
        <v>132</v>
      </c>
      <c r="C137" s="4">
        <f t="shared" ref="C137:C200" si="23">IF(B137="",IF(B136="","","samtals"),C136+((C136-E136)*(((1+$G$1)^(1/12)-1)))-E136)</f>
        <v>8672257.8505749851</v>
      </c>
      <c r="D137" s="4">
        <f>IF(B137="",IF(B136="","",SUM($D$6:D136)),C137*($G$2/12))</f>
        <v>27823.49393726141</v>
      </c>
      <c r="E137" s="4">
        <f>IF(B137="",IF(B136="","",SUM($E$6:E136)),(E136+(C136*((1+$G$1)^(1/12)-1))/($J$2-B135)))</f>
        <v>51315.135210502907</v>
      </c>
      <c r="F137" s="4">
        <f>IF(B137="",IF(B136="","",SUM($F$6:F136)),D137+E137)</f>
        <v>79138.629147764324</v>
      </c>
      <c r="H137" s="1">
        <f t="shared" si="17"/>
        <v>132</v>
      </c>
      <c r="I137" s="4">
        <f t="shared" si="18"/>
        <v>10422160.731885297</v>
      </c>
      <c r="J137" s="4">
        <f>IF(H137="",IF(H136="","",SUM(J$6:J136)),I137*($G$2/12))</f>
        <v>33437.765681465331</v>
      </c>
      <c r="K137" s="4">
        <f>IF(H137="",IF(H136="","",SUM($K$6:K136)),L137-J137)</f>
        <v>46550.700820736092</v>
      </c>
      <c r="L137" s="4">
        <f>IF(H137="",IF(H136="","",SUM($L$6:L136)),I137*(100%+($G$2/12))^($J$2-H136)*($G$2/12)/((100%+$G$2/12)^($J$2-H136)-1))</f>
        <v>79988.466502201423</v>
      </c>
      <c r="P137" s="44">
        <f t="shared" si="16"/>
        <v>4.4665115054616311E-3</v>
      </c>
      <c r="Q137" s="44">
        <f t="shared" si="19"/>
        <v>3.2737397821991617E-3</v>
      </c>
      <c r="R137" s="2">
        <f t="shared" si="20"/>
        <v>15394540.563150881</v>
      </c>
      <c r="S137" s="12">
        <f t="shared" si="21"/>
        <v>0.3229963122879882</v>
      </c>
    </row>
    <row r="138" spans="2:19" x14ac:dyDescent="0.35">
      <c r="B138" s="1">
        <f t="shared" si="22"/>
        <v>133</v>
      </c>
      <c r="C138" s="4">
        <f t="shared" si="23"/>
        <v>8649165.4384918287</v>
      </c>
      <c r="D138" s="4">
        <f>IF(B138="",IF(B137="","",SUM($D$6:D137)),C138*($G$2/12))</f>
        <v>27749.405781827951</v>
      </c>
      <c r="E138" s="4">
        <f>IF(B138="",IF(B137="","",SUM($E$6:E137)),(E137+(C137*((1+$G$1)^(1/12)-1))/($J$2-B136)))</f>
        <v>51483.127610070449</v>
      </c>
      <c r="F138" s="4">
        <f>IF(B138="",IF(B137="","",SUM($F$6:F137)),D138+E138)</f>
        <v>79232.533391898396</v>
      </c>
      <c r="H138" s="1">
        <f t="shared" si="17"/>
        <v>133</v>
      </c>
      <c r="I138" s="4">
        <f t="shared" si="18"/>
        <v>10409577.07838784</v>
      </c>
      <c r="J138" s="4">
        <f>IF(H138="",IF(H137="","",SUM(J$6:J137)),I138*($G$2/12))</f>
        <v>33397.393126494317</v>
      </c>
      <c r="K138" s="4">
        <f>IF(H138="",IF(H137="","",SUM($K$6:K137)),L138-J138)</f>
        <v>46852.934800612427</v>
      </c>
      <c r="L138" s="4">
        <f>IF(H138="",IF(H137="","",SUM($L$6:L137)),I138*(100%+($G$2/12))^($J$2-H137)*($G$2/12)/((100%+$G$2/12)^($J$2-H137)-1))</f>
        <v>80250.327927106744</v>
      </c>
      <c r="P138" s="44">
        <f t="shared" si="16"/>
        <v>4.5009450862213774E-3</v>
      </c>
      <c r="Q138" s="44">
        <f t="shared" si="19"/>
        <v>3.2737397821986482E-3</v>
      </c>
      <c r="R138" s="2">
        <f t="shared" si="20"/>
        <v>15444938.283021143</v>
      </c>
      <c r="S138" s="12">
        <f t="shared" si="21"/>
        <v>0.32602015704839382</v>
      </c>
    </row>
    <row r="139" spans="2:19" x14ac:dyDescent="0.35">
      <c r="B139" s="1">
        <f t="shared" si="22"/>
        <v>134</v>
      </c>
      <c r="C139" s="4">
        <f t="shared" si="23"/>
        <v>8625828.8854975998</v>
      </c>
      <c r="D139" s="4">
        <f>IF(B139="",IF(B138="","",SUM($D$6:D138)),C139*($G$2/12))</f>
        <v>27674.534340971466</v>
      </c>
      <c r="E139" s="4">
        <f>IF(B139="",IF(B138="","",SUM($E$6:E138)),(E138+(C138*((1+$G$1)^(1/12)-1))/($J$2-B137)))</f>
        <v>51651.669973039563</v>
      </c>
      <c r="F139" s="4">
        <f>IF(B139="",IF(B138="","",SUM($F$6:F138)),D139+E139)</f>
        <v>79326.204314011033</v>
      </c>
      <c r="H139" s="1">
        <f t="shared" si="17"/>
        <v>134</v>
      </c>
      <c r="I139" s="4">
        <f t="shared" si="18"/>
        <v>10396649.005868042</v>
      </c>
      <c r="J139" s="4">
        <f>IF(H139="",IF(H138="","",SUM(J$6:J138)),I139*($G$2/12))</f>
        <v>33355.915560493304</v>
      </c>
      <c r="K139" s="4">
        <f>IF(H139="",IF(H138="","",SUM($K$6:K138)),L139-J139)</f>
        <v>47157.131057682884</v>
      </c>
      <c r="L139" s="4">
        <f>IF(H139="",IF(H138="","",SUM($L$6:L138)),I139*(100%+($G$2/12))^($J$2-H138)*($G$2/12)/((100%+$G$2/12)^($J$2-H138)-1))</f>
        <v>80513.046618176188</v>
      </c>
      <c r="P139" s="44">
        <f t="shared" si="16"/>
        <v>4.535801009639415E-3</v>
      </c>
      <c r="Q139" s="44">
        <f t="shared" si="19"/>
        <v>3.2737397821984869E-3</v>
      </c>
      <c r="R139" s="2">
        <f t="shared" si="20"/>
        <v>15495500.991911877</v>
      </c>
      <c r="S139" s="12">
        <f t="shared" si="21"/>
        <v>0.32905370331073913</v>
      </c>
    </row>
    <row r="140" spans="2:19" x14ac:dyDescent="0.35">
      <c r="B140" s="1">
        <f t="shared" si="22"/>
        <v>135</v>
      </c>
      <c r="C140" s="4">
        <f t="shared" si="23"/>
        <v>8602246.8405746464</v>
      </c>
      <c r="D140" s="4">
        <f>IF(B140="",IF(B139="","",SUM($D$6:D139)),C140*($G$2/12))</f>
        <v>27598.875280176992</v>
      </c>
      <c r="E140" s="4">
        <f>IF(B140="",IF(B139="","",SUM($E$6:E139)),(E139+(C139*((1+$G$1)^(1/12)-1))/($J$2-B138)))</f>
        <v>51820.764099847314</v>
      </c>
      <c r="F140" s="4">
        <f>IF(B140="",IF(B139="","",SUM($F$6:F139)),D140+E140)</f>
        <v>79419.63938002431</v>
      </c>
      <c r="H140" s="1">
        <f t="shared" si="17"/>
        <v>135</v>
      </c>
      <c r="I140" s="4">
        <f t="shared" si="18"/>
        <v>10383373.418086469</v>
      </c>
      <c r="J140" s="4">
        <f>IF(H140="",IF(H139="","",SUM(J$6:J139)),I140*($G$2/12))</f>
        <v>33313.323049694089</v>
      </c>
      <c r="K140" s="4">
        <f>IF(H140="",IF(H139="","",SUM($K$6:K139)),L140-J140)</f>
        <v>47463.302332182044</v>
      </c>
      <c r="L140" s="4">
        <f>IF(H140="",IF(H139="","",SUM($L$6:L139)),I140*(100%+($G$2/12))^($J$2-H139)*($G$2/12)/((100%+$G$2/12)^($J$2-H139)-1))</f>
        <v>80776.625381876132</v>
      </c>
      <c r="P140" s="44">
        <f t="shared" si="16"/>
        <v>4.5710869118418896E-3</v>
      </c>
      <c r="Q140" s="44">
        <f t="shared" si="19"/>
        <v>3.2737397821987367E-3</v>
      </c>
      <c r="R140" s="2">
        <f t="shared" si="20"/>
        <v>15546229.229954202</v>
      </c>
      <c r="S140" s="12">
        <f t="shared" si="21"/>
        <v>0.33209698220067618</v>
      </c>
    </row>
    <row r="141" spans="2:19" x14ac:dyDescent="0.35">
      <c r="B141" s="1">
        <f t="shared" si="22"/>
        <v>136</v>
      </c>
      <c r="C141" s="4">
        <f t="shared" si="23"/>
        <v>8578417.9464761056</v>
      </c>
      <c r="D141" s="4">
        <f>IF(B141="",IF(B140="","",SUM($D$6:D140)),C141*($G$2/12))</f>
        <v>27522.424244944174</v>
      </c>
      <c r="E141" s="4">
        <f>IF(B141="",IF(B140="","",SUM($E$6:E140)),(E140+(C140*((1+$G$1)^(1/12)-1))/($J$2-B139)))</f>
        <v>51990.411796824927</v>
      </c>
      <c r="F141" s="4">
        <f>IF(B141="",IF(B140="","",SUM($F$6:F140)),D141+E141)</f>
        <v>79512.8360417691</v>
      </c>
      <c r="H141" s="1">
        <f t="shared" si="17"/>
        <v>136</v>
      </c>
      <c r="I141" s="4">
        <f t="shared" si="18"/>
        <v>10369747.195885465</v>
      </c>
      <c r="J141" s="4">
        <f>IF(H141="",IF(H140="","",SUM(J$6:J140)),I141*($G$2/12))</f>
        <v>33269.605586799196</v>
      </c>
      <c r="K141" s="4">
        <f>IF(H141="",IF(H140="","",SUM($K$6:K140)),L141-J141)</f>
        <v>47771.461447061374</v>
      </c>
      <c r="L141" s="4">
        <f>IF(H141="",IF(H140="","",SUM($L$6:L140)),I141*(100%+($G$2/12))^($J$2-H140)*($G$2/12)/((100%+$G$2/12)^($J$2-H140)-1))</f>
        <v>81041.067033860571</v>
      </c>
      <c r="P141" s="44">
        <f t="shared" si="16"/>
        <v>4.6068106140539529E-3</v>
      </c>
      <c r="Q141" s="44">
        <f t="shared" si="19"/>
        <v>3.273739782199058E-3</v>
      </c>
      <c r="R141" s="2">
        <f t="shared" si="20"/>
        <v>15597123.539047487</v>
      </c>
      <c r="S141" s="12">
        <f t="shared" si="21"/>
        <v>0.33515002494371837</v>
      </c>
    </row>
    <row r="142" spans="2:19" x14ac:dyDescent="0.35">
      <c r="B142" s="1">
        <f t="shared" si="22"/>
        <v>137</v>
      </c>
      <c r="C142" s="4">
        <f t="shared" si="23"/>
        <v>8554340.8396995962</v>
      </c>
      <c r="D142" s="4">
        <f>IF(B142="",IF(B141="","",SUM($D$6:D141)),C142*($G$2/12))</f>
        <v>27445.176860702872</v>
      </c>
      <c r="E142" s="4">
        <f>IF(B142="",IF(B141="","",SUM($E$6:E141)),(E141+(C141*((1+$G$1)^(1/12)-1))/($J$2-B140)))</f>
        <v>52160.614876217092</v>
      </c>
      <c r="F142" s="4">
        <f>IF(B142="",IF(B141="","",SUM($F$6:F141)),D142+E142)</f>
        <v>79605.791736919957</v>
      </c>
      <c r="H142" s="1">
        <f t="shared" si="17"/>
        <v>137</v>
      </c>
      <c r="I142" s="4">
        <f t="shared" si="18"/>
        <v>10355767.197031125</v>
      </c>
      <c r="J142" s="4">
        <f>IF(H142="",IF(H141="","",SUM(J$6:J141)),I142*($G$2/12))</f>
        <v>33224.753090474864</v>
      </c>
      <c r="K142" s="4">
        <f>IF(H142="",IF(H141="","",SUM($K$6:K141)),L142-J142)</f>
        <v>48081.621308526293</v>
      </c>
      <c r="L142" s="4">
        <f>IF(H142="",IF(H141="","",SUM($L$6:L141)),I142*(100%+($G$2/12))^($J$2-H141)*($G$2/12)/((100%+$G$2/12)^($J$2-H141)-1))</f>
        <v>81306.374399001157</v>
      </c>
      <c r="P142" s="44">
        <f t="shared" si="16"/>
        <v>4.6429801282430062E-3</v>
      </c>
      <c r="Q142" s="44">
        <f t="shared" si="19"/>
        <v>3.2737397821987701E-3</v>
      </c>
      <c r="R142" s="2">
        <f t="shared" si="20"/>
        <v>15648184.462865138</v>
      </c>
      <c r="S142" s="12">
        <f t="shared" si="21"/>
        <v>0.33821286286556124</v>
      </c>
    </row>
    <row r="143" spans="2:19" x14ac:dyDescent="0.35">
      <c r="B143" s="1">
        <f t="shared" si="22"/>
        <v>138</v>
      </c>
      <c r="C143" s="4">
        <f t="shared" si="23"/>
        <v>8530014.1504608095</v>
      </c>
      <c r="D143" s="4">
        <f>IF(B143="",IF(B142="","",SUM($D$6:D142)),C143*($G$2/12))</f>
        <v>27367.12873272843</v>
      </c>
      <c r="E143" s="4">
        <f>IF(B143="",IF(B142="","",SUM($E$6:E142)),(E142+(C142*((1+$G$1)^(1/12)-1))/($J$2-B141)))</f>
        <v>52331.37515620132</v>
      </c>
      <c r="F143" s="4">
        <f>IF(B143="",IF(B142="","",SUM($F$6:F142)),D143+E143)</f>
        <v>79698.503888929758</v>
      </c>
      <c r="H143" s="1">
        <f t="shared" si="17"/>
        <v>138</v>
      </c>
      <c r="I143" s="4">
        <f t="shared" si="18"/>
        <v>10341430.256054241</v>
      </c>
      <c r="J143" s="4">
        <f>IF(H143="",IF(H142="","",SUM(J$6:J142)),I143*($G$2/12))</f>
        <v>33178.755404840689</v>
      </c>
      <c r="K143" s="4">
        <f>IF(H143="",IF(H142="","",SUM($K$6:K142)),L143-J143)</f>
        <v>48393.794906576804</v>
      </c>
      <c r="L143" s="4">
        <f>IF(H143="",IF(H142="","",SUM($L$6:L142)),I143*(100%+($G$2/12))^($J$2-H142)*($G$2/12)/((100%+$G$2/12)^($J$2-H142)-1))</f>
        <v>81572.550311417494</v>
      </c>
      <c r="P143" s="44">
        <f t="shared" si="16"/>
        <v>4.6796036629696705E-3</v>
      </c>
      <c r="Q143" s="44">
        <f t="shared" si="19"/>
        <v>3.2737397821985077E-3</v>
      </c>
      <c r="R143" s="2">
        <f t="shared" si="20"/>
        <v>15699412.546860406</v>
      </c>
      <c r="S143" s="12">
        <f t="shared" si="21"/>
        <v>0.34128552739240314</v>
      </c>
    </row>
    <row r="144" spans="2:19" x14ac:dyDescent="0.35">
      <c r="B144" s="1">
        <f t="shared" si="22"/>
        <v>139</v>
      </c>
      <c r="C144" s="4">
        <f t="shared" si="23"/>
        <v>8505436.5026669856</v>
      </c>
      <c r="D144" s="4">
        <f>IF(B144="",IF(B143="","",SUM($D$6:D143)),C144*($G$2/12))</f>
        <v>27288.275446056581</v>
      </c>
      <c r="E144" s="4">
        <f>IF(B144="",IF(B143="","",SUM($E$6:E143)),(E143+(C143*((1+$G$1)^(1/12)-1))/($J$2-B142)))</f>
        <v>52502.694460907354</v>
      </c>
      <c r="F144" s="4">
        <f>IF(B144="",IF(B143="","",SUM($F$6:F143)),D144+E144)</f>
        <v>79790.969906963932</v>
      </c>
      <c r="H144" s="1">
        <f t="shared" si="17"/>
        <v>139</v>
      </c>
      <c r="I144" s="4">
        <f t="shared" si="18"/>
        <v>10326733.184090147</v>
      </c>
      <c r="J144" s="4">
        <f>IF(H144="",IF(H143="","",SUM(J$6:J143)),I144*($G$2/12))</f>
        <v>33131.602298955891</v>
      </c>
      <c r="K144" s="4">
        <f>IF(H144="",IF(H143="","",SUM($K$6:K143)),L144-J144)</f>
        <v>48707.995315551518</v>
      </c>
      <c r="L144" s="4">
        <f>IF(H144="",IF(H143="","",SUM($L$6:L143)),I144*(100%+($G$2/12))^($J$2-H143)*($G$2/12)/((100%+$G$2/12)^($J$2-H143)-1))</f>
        <v>81839.597614507409</v>
      </c>
      <c r="P144" s="44">
        <f t="shared" si="16"/>
        <v>4.7166896294554561E-3</v>
      </c>
      <c r="Q144" s="44">
        <f t="shared" si="19"/>
        <v>3.2737397821989852E-3</v>
      </c>
      <c r="R144" s="2">
        <f t="shared" si="20"/>
        <v>15750808.338272216</v>
      </c>
      <c r="S144" s="12">
        <f t="shared" si="21"/>
        <v>0.34436805005126886</v>
      </c>
    </row>
    <row r="145" spans="2:19" x14ac:dyDescent="0.35">
      <c r="B145" s="1">
        <f t="shared" si="22"/>
        <v>140</v>
      </c>
      <c r="C145" s="4">
        <f t="shared" si="23"/>
        <v>8480606.5138902962</v>
      </c>
      <c r="D145" s="4">
        <f>IF(B145="",IF(B144="","",SUM($D$6:D144)),C145*($G$2/12))</f>
        <v>27208.612565398034</v>
      </c>
      <c r="E145" s="4">
        <f>IF(B145="",IF(B144="","",SUM($E$6:E144)),(E144+(C144*((1+$G$1)^(1/12)-1))/($J$2-B143)))</f>
        <v>52674.574620436659</v>
      </c>
      <c r="F145" s="4">
        <f>IF(B145="",IF(B144="","",SUM($F$6:F144)),D145+E145)</f>
        <v>79883.187185834686</v>
      </c>
      <c r="H145" s="1">
        <f t="shared" si="17"/>
        <v>140</v>
      </c>
      <c r="I145" s="4">
        <f t="shared" si="18"/>
        <v>10311672.768717529</v>
      </c>
      <c r="J145" s="4">
        <f>IF(H145="",IF(H144="","",SUM(J$6:J144)),I145*($G$2/12))</f>
        <v>33083.283466302077</v>
      </c>
      <c r="K145" s="4">
        <f>IF(H145="",IF(H144="","",SUM($K$6:K144)),L145-J145)</f>
        <v>49024.235694675081</v>
      </c>
      <c r="L145" s="4">
        <f>IF(H145="",IF(H144="","",SUM($L$6:L144)),I145*(100%+($G$2/12))^($J$2-H144)*($G$2/12)/((100%+$G$2/12)^($J$2-H144)-1))</f>
        <v>82107.519160977157</v>
      </c>
      <c r="P145" s="44">
        <f t="shared" si="16"/>
        <v>4.7542466478765364E-3</v>
      </c>
      <c r="Q145" s="44">
        <f t="shared" si="19"/>
        <v>3.2737397821987172E-3</v>
      </c>
      <c r="R145" s="2">
        <f t="shared" si="20"/>
        <v>15802372.386131007</v>
      </c>
      <c r="S145" s="12">
        <f t="shared" si="21"/>
        <v>0.34746046247033163</v>
      </c>
    </row>
    <row r="146" spans="2:19" x14ac:dyDescent="0.35">
      <c r="B146" s="1">
        <f t="shared" si="22"/>
        <v>141</v>
      </c>
      <c r="C146" s="4">
        <f t="shared" si="23"/>
        <v>8455522.7953411117</v>
      </c>
      <c r="D146" s="4">
        <f>IF(B146="",IF(B145="","",SUM($D$6:D145)),C146*($G$2/12))</f>
        <v>27128.135635052735</v>
      </c>
      <c r="E146" s="4">
        <f>IF(B146="",IF(B145="","",SUM($E$6:E145)),(E145+(C145*((1+$G$1)^(1/12)-1))/($J$2-B144)))</f>
        <v>52847.01747088199</v>
      </c>
      <c r="F146" s="4">
        <f>IF(B146="",IF(B145="","",SUM($F$6:F145)),D146+E146)</f>
        <v>79975.153105934733</v>
      </c>
      <c r="H146" s="1">
        <f t="shared" si="17"/>
        <v>141</v>
      </c>
      <c r="I146" s="4">
        <f t="shared" si="18"/>
        <v>10296245.773796137</v>
      </c>
      <c r="J146" s="4">
        <f>IF(H146="",IF(H145="","",SUM(J$6:J145)),I146*($G$2/12))</f>
        <v>33033.788524262607</v>
      </c>
      <c r="K146" s="4">
        <f>IF(H146="",IF(H145="","",SUM($K$6:K145)),L146-J146)</f>
        <v>49342.529288609512</v>
      </c>
      <c r="L146" s="4">
        <f>IF(H146="",IF(H145="","",SUM($L$6:L145)),I146*(100%+($G$2/12))^($J$2-H145)*($G$2/12)/((100%+$G$2/12)^($J$2-H145)-1))</f>
        <v>82376.317812872119</v>
      </c>
      <c r="P146" s="44">
        <f t="shared" si="16"/>
        <v>4.7922835538935808E-3</v>
      </c>
      <c r="Q146" s="44">
        <f t="shared" si="19"/>
        <v>3.2737397821990533E-3</v>
      </c>
      <c r="R146" s="2">
        <f t="shared" si="20"/>
        <v>15854105.241264606</v>
      </c>
      <c r="S146" s="12">
        <f t="shared" si="21"/>
        <v>0.35056279637923893</v>
      </c>
    </row>
    <row r="147" spans="2:19" x14ac:dyDescent="0.35">
      <c r="B147" s="1">
        <f t="shared" si="22"/>
        <v>142</v>
      </c>
      <c r="C147" s="4">
        <f t="shared" si="23"/>
        <v>8430183.9518411625</v>
      </c>
      <c r="D147" s="4">
        <f>IF(B147="",IF(B146="","",SUM($D$6:D146)),C147*($G$2/12))</f>
        <v>27046.840178823732</v>
      </c>
      <c r="E147" s="4">
        <f>IF(B147="",IF(B146="","",SUM($E$6:E146)),(E146+(C146*((1+$G$1)^(1/12)-1))/($J$2-B145)))</f>
        <v>53020.024854346979</v>
      </c>
      <c r="F147" s="4">
        <f>IF(B147="",IF(B146="","",SUM($F$6:F146)),D147+E147)</f>
        <v>80066.865033170703</v>
      </c>
      <c r="H147" s="1">
        <f t="shared" si="17"/>
        <v>142</v>
      </c>
      <c r="I147" s="4">
        <f t="shared" si="18"/>
        <v>10280448.939303417</v>
      </c>
      <c r="J147" s="4">
        <f>IF(H147="",IF(H146="","",SUM(J$6:J146)),I147*($G$2/12))</f>
        <v>32983.107013598463</v>
      </c>
      <c r="K147" s="4">
        <f>IF(H147="",IF(H146="","",SUM($K$6:K146)),L147-J147)</f>
        <v>49662.889428008668</v>
      </c>
      <c r="L147" s="4">
        <f>IF(H147="",IF(H146="","",SUM($L$6:L146)),I147*(100%+($G$2/12))^($J$2-H146)*($G$2/12)/((100%+$G$2/12)^($J$2-H146)-1))</f>
        <v>82645.996441607131</v>
      </c>
      <c r="P147" s="44">
        <f t="shared" si="16"/>
        <v>4.8308094054279431E-3</v>
      </c>
      <c r="Q147" s="44">
        <f t="shared" si="19"/>
        <v>3.2737397821983186E-3</v>
      </c>
      <c r="R147" s="2">
        <f t="shared" si="20"/>
        <v>15906007.456304101</v>
      </c>
      <c r="S147" s="12">
        <f t="shared" si="21"/>
        <v>0.35367508360943722</v>
      </c>
    </row>
    <row r="148" spans="2:19" x14ac:dyDescent="0.35">
      <c r="B148" s="1">
        <f t="shared" si="22"/>
        <v>143</v>
      </c>
      <c r="C148" s="4">
        <f t="shared" si="23"/>
        <v>8404588.581796594</v>
      </c>
      <c r="D148" s="4">
        <f>IF(B148="",IF(B147="","",SUM($D$6:D147)),C148*($G$2/12))</f>
        <v>26964.721699930738</v>
      </c>
      <c r="E148" s="4">
        <f>IF(B148="",IF(B147="","",SUM($E$6:E147)),(E147+(C147*((1+$G$1)^(1/12)-1))/($J$2-B146)))</f>
        <v>53193.598618965829</v>
      </c>
      <c r="F148" s="4">
        <f>IF(B148="",IF(B147="","",SUM($F$6:F147)),D148+E148)</f>
        <v>80158.320318896571</v>
      </c>
      <c r="H148" s="1">
        <f t="shared" si="17"/>
        <v>143</v>
      </c>
      <c r="I148" s="4">
        <f t="shared" si="18"/>
        <v>10264278.981170051</v>
      </c>
      <c r="J148" s="4">
        <f>IF(H148="",IF(H147="","",SUM(J$6:J147)),I148*($G$2/12))</f>
        <v>32931.228397920582</v>
      </c>
      <c r="K148" s="4">
        <f>IF(H148="",IF(H147="","",SUM($K$6:K147)),L148-J148)</f>
        <v>49985.32953007688</v>
      </c>
      <c r="L148" s="4">
        <f>IF(H148="",IF(H147="","",SUM($L$6:L147)),I148*(100%+($G$2/12))^($J$2-H147)*($G$2/12)/((100%+$G$2/12)^($J$2-H147)-1))</f>
        <v>82916.557927997463</v>
      </c>
      <c r="P148" s="44">
        <f t="shared" si="16"/>
        <v>4.8698334896952432E-3</v>
      </c>
      <c r="Q148" s="44">
        <f t="shared" si="19"/>
        <v>3.2737397821985853E-3</v>
      </c>
      <c r="R148" s="2">
        <f t="shared" si="20"/>
        <v>15958079.585689757</v>
      </c>
      <c r="S148" s="12">
        <f t="shared" si="21"/>
        <v>0.3567973560944992</v>
      </c>
    </row>
    <row r="149" spans="2:19" x14ac:dyDescent="0.35">
      <c r="B149" s="1">
        <f t="shared" si="22"/>
        <v>144</v>
      </c>
      <c r="C149" s="4">
        <f t="shared" si="23"/>
        <v>8378735.2771709133</v>
      </c>
      <c r="D149" s="4">
        <f>IF(B149="",IF(B148="","",SUM($D$6:D148)),C149*($G$2/12))</f>
        <v>26881.775680923347</v>
      </c>
      <c r="E149" s="4">
        <f>IF(B149="",IF(B148="","",SUM($E$6:E148)),(E148+(C148*((1+$G$1)^(1/12)-1))/($J$2-B147)))</f>
        <v>53367.740618923061</v>
      </c>
      <c r="F149" s="4">
        <f>IF(B149="",IF(B148="","",SUM($F$6:F148)),D149+E149)</f>
        <v>80249.516299846407</v>
      </c>
      <c r="H149" s="1">
        <f t="shared" si="17"/>
        <v>144</v>
      </c>
      <c r="I149" s="4">
        <f t="shared" si="18"/>
        <v>10247732.591114409</v>
      </c>
      <c r="J149" s="4">
        <f>IF(H149="",IF(H148="","",SUM(J$6:J148)),I149*($G$2/12))</f>
        <v>32878.142063158732</v>
      </c>
      <c r="K149" s="4">
        <f>IF(H149="",IF(H148="","",SUM($K$6:K148)),L149-J149)</f>
        <v>50309.863099130649</v>
      </c>
      <c r="L149" s="4">
        <f>IF(H149="",IF(H148="","",SUM($L$6:L148)),I149*(100%+($G$2/12))^($J$2-H148)*($G$2/12)/((100%+$G$2/12)^($J$2-H148)-1))</f>
        <v>83188.005162289381</v>
      </c>
      <c r="P149" s="44">
        <f t="shared" si="16"/>
        <v>4.9093653305076739E-3</v>
      </c>
      <c r="Q149" s="44">
        <f t="shared" si="19"/>
        <v>3.2737397821992992E-3</v>
      </c>
      <c r="R149" s="2">
        <f t="shared" si="20"/>
        <v>16010322.185676927</v>
      </c>
      <c r="S149" s="12">
        <f t="shared" si="21"/>
        <v>0.35992964587045079</v>
      </c>
    </row>
    <row r="150" spans="2:19" x14ac:dyDescent="0.35">
      <c r="B150" s="1">
        <f t="shared" si="22"/>
        <v>145</v>
      </c>
      <c r="C150" s="4">
        <f t="shared" si="23"/>
        <v>8352622.6234578276</v>
      </c>
      <c r="D150" s="4">
        <f>IF(B150="",IF(B149="","",SUM($D$6:D149)),C150*($G$2/12))</f>
        <v>26797.997583593864</v>
      </c>
      <c r="E150" s="4">
        <f>IF(B150="",IF(B149="","",SUM($E$6:E149)),(E149+(C149*((1+$G$1)^(1/12)-1))/($J$2-B148)))</f>
        <v>53542.4527144733</v>
      </c>
      <c r="F150" s="4">
        <f>IF(B150="",IF(B149="","",SUM($F$6:F149)),D150+E150)</f>
        <v>80340.450298067168</v>
      </c>
      <c r="H150" s="1">
        <f t="shared" si="17"/>
        <v>145</v>
      </c>
      <c r="I150" s="4">
        <f t="shared" si="18"/>
        <v>10230806.436475882</v>
      </c>
      <c r="J150" s="4">
        <f>IF(H150="",IF(H149="","",SUM(J$6:J149)),I150*($G$2/12))</f>
        <v>32823.837317026788</v>
      </c>
      <c r="K150" s="4">
        <f>IF(H150="",IF(H149="","",SUM($K$6:K149)),L150-J150)</f>
        <v>50636.503727164134</v>
      </c>
      <c r="L150" s="4">
        <f>IF(H150="",IF(H149="","",SUM($L$6:L149)),I150*(100%+($G$2/12))^($J$2-H149)*($G$2/12)/((100%+$G$2/12)^($J$2-H149)-1))</f>
        <v>83460.341044190922</v>
      </c>
      <c r="P150" s="44">
        <f t="shared" si="16"/>
        <v>4.9494146958571975E-3</v>
      </c>
      <c r="Q150" s="44">
        <f t="shared" si="19"/>
        <v>3.2737397821987432E-3</v>
      </c>
      <c r="R150" s="2">
        <f t="shared" si="20"/>
        <v>16062735.814342</v>
      </c>
      <c r="S150" s="12">
        <f t="shared" si="21"/>
        <v>0.36307198507610011</v>
      </c>
    </row>
    <row r="151" spans="2:19" x14ac:dyDescent="0.35">
      <c r="B151" s="1">
        <f t="shared" si="22"/>
        <v>146</v>
      </c>
      <c r="C151" s="4">
        <f t="shared" si="23"/>
        <v>8326249.1996539757</v>
      </c>
      <c r="D151" s="4">
        <f>IF(B151="",IF(B150="","",SUM($D$6:D150)),C151*($G$2/12))</f>
        <v>26713.38284888984</v>
      </c>
      <c r="E151" s="4">
        <f>IF(B151="",IF(B150="","",SUM($E$6:E150)),(E150+(C150*((1+$G$1)^(1/12)-1))/($J$2-B149)))</f>
        <v>53717.736771961172</v>
      </c>
      <c r="F151" s="4">
        <f>IF(B151="",IF(B150="","",SUM($F$6:F150)),D151+E151)</f>
        <v>80431.119620851008</v>
      </c>
      <c r="H151" s="1">
        <f t="shared" si="17"/>
        <v>146</v>
      </c>
      <c r="I151" s="4">
        <f t="shared" si="18"/>
        <v>10213497.160047103</v>
      </c>
      <c r="J151" s="4">
        <f>IF(H151="",IF(H150="","",SUM(J$6:J150)),I151*($G$2/12))</f>
        <v>32768.303388484455</v>
      </c>
      <c r="K151" s="4">
        <f>IF(H151="",IF(H150="","",SUM($K$6:K150)),L151-J151)</f>
        <v>50965.265094418697</v>
      </c>
      <c r="L151" s="4">
        <f>IF(H151="",IF(H150="","",SUM($L$6:L150)),I151*(100%+($G$2/12))^($J$2-H150)*($G$2/12)/((100%+$G$2/12)^($J$2-H150)-1))</f>
        <v>83733.568482903152</v>
      </c>
      <c r="P151" s="44">
        <f t="shared" si="16"/>
        <v>4.9899916057923157E-3</v>
      </c>
      <c r="Q151" s="44">
        <f t="shared" si="19"/>
        <v>3.2737397821986022E-3</v>
      </c>
      <c r="R151" s="2">
        <f t="shared" si="20"/>
        <v>16115321.031588363</v>
      </c>
      <c r="S151" s="12">
        <f t="shared" si="21"/>
        <v>0.36622440595336764</v>
      </c>
    </row>
    <row r="152" spans="2:19" x14ac:dyDescent="0.35">
      <c r="B152" s="1">
        <f t="shared" si="22"/>
        <v>147</v>
      </c>
      <c r="C152" s="4">
        <f t="shared" si="23"/>
        <v>8299613.5782315442</v>
      </c>
      <c r="D152" s="4">
        <f>IF(B152="",IF(B151="","",SUM($D$6:D151)),C152*($G$2/12))</f>
        <v>26627.926896826204</v>
      </c>
      <c r="E152" s="4">
        <f>IF(B152="",IF(B151="","",SUM($E$6:E151)),(E151+(C151*((1+$G$1)^(1/12)-1))/($J$2-B150)))</f>
        <v>53893.594663841228</v>
      </c>
      <c r="F152" s="4">
        <f>IF(B152="",IF(B151="","",SUM($F$6:F151)),D152+E152)</f>
        <v>80521.521560667432</v>
      </c>
      <c r="H152" s="1">
        <f t="shared" si="17"/>
        <v>147</v>
      </c>
      <c r="I152" s="4">
        <f t="shared" si="18"/>
        <v>10195801.379905056</v>
      </c>
      <c r="J152" s="4">
        <f>IF(H152="",IF(H151="","",SUM(J$6:J151)),I152*($G$2/12))</f>
        <v>32711.52942719539</v>
      </c>
      <c r="K152" s="4">
        <f>IF(H152="",IF(H151="","",SUM($K$6:K151)),L152-J152)</f>
        <v>51296.16096995573</v>
      </c>
      <c r="L152" s="4">
        <f>IF(H152="",IF(H151="","",SUM($L$6:L151)),I152*(100%+($G$2/12))^($J$2-H151)*($G$2/12)/((100%+$G$2/12)^($J$2-H151)-1))</f>
        <v>84007.69039715112</v>
      </c>
      <c r="P152" s="44">
        <f t="shared" si="16"/>
        <v>5.0311063406016845E-3</v>
      </c>
      <c r="Q152" s="44">
        <f t="shared" si="19"/>
        <v>3.2737397821990385E-3</v>
      </c>
      <c r="R152" s="2">
        <f t="shared" si="20"/>
        <v>16168078.399152379</v>
      </c>
      <c r="S152" s="12">
        <f t="shared" si="21"/>
        <v>0.36938694084761631</v>
      </c>
    </row>
    <row r="153" spans="2:19" x14ac:dyDescent="0.35">
      <c r="B153" s="1">
        <f t="shared" si="22"/>
        <v>148</v>
      </c>
      <c r="C153" s="4">
        <f t="shared" si="23"/>
        <v>8272714.325110781</v>
      </c>
      <c r="D153" s="4">
        <f>IF(B153="",IF(B152="","",SUM($D$6:D152)),C153*($G$2/12))</f>
        <v>26541.625126397092</v>
      </c>
      <c r="E153" s="4">
        <f>IF(B153="",IF(B152="","",SUM($E$6:E152)),(E152+(C152*((1+$G$1)^(1/12)-1))/($J$2-B151)))</f>
        <v>54070.028268697948</v>
      </c>
      <c r="F153" s="4">
        <f>IF(B153="",IF(B152="","",SUM($F$6:F152)),D153+E153)</f>
        <v>80611.65339509504</v>
      </c>
      <c r="H153" s="1">
        <f t="shared" si="17"/>
        <v>148</v>
      </c>
      <c r="I153" s="4">
        <f t="shared" si="18"/>
        <v>10177715.689241054</v>
      </c>
      <c r="J153" s="4">
        <f>IF(H153="",IF(H152="","",SUM(J$6:J152)),I153*($G$2/12))</f>
        <v>32653.504502981716</v>
      </c>
      <c r="K153" s="4">
        <f>IF(H153="",IF(H152="","",SUM($K$6:K152)),L153-J153)</f>
        <v>51629.205212233195</v>
      </c>
      <c r="L153" s="4">
        <f>IF(H153="",IF(H152="","",SUM($L$6:L152)),I153*(100%+($G$2/12))^($J$2-H152)*($G$2/12)/((100%+$G$2/12)^($J$2-H152)-1))</f>
        <v>84282.709715214907</v>
      </c>
      <c r="P153" s="44">
        <f t="shared" si="16"/>
        <v>5.0727694493186573E-3</v>
      </c>
      <c r="Q153" s="44">
        <f t="shared" si="19"/>
        <v>3.2737397821987206E-3</v>
      </c>
      <c r="R153" s="2">
        <f t="shared" si="20"/>
        <v>16221008.480609396</v>
      </c>
      <c r="S153" s="12">
        <f t="shared" si="21"/>
        <v>0.37255962220798411</v>
      </c>
    </row>
    <row r="154" spans="2:19" x14ac:dyDescent="0.35">
      <c r="B154" s="1">
        <f t="shared" si="22"/>
        <v>149</v>
      </c>
      <c r="C154" s="4">
        <f t="shared" si="23"/>
        <v>8245549.9996323977</v>
      </c>
      <c r="D154" s="4">
        <f>IF(B154="",IF(B153="","",SUM($D$6:D153)),C154*($G$2/12))</f>
        <v>26454.472915487277</v>
      </c>
      <c r="E154" s="4">
        <f>IF(B154="",IF(B153="","",SUM($E$6:E153)),(E153+(C153*((1+$G$1)^(1/12)-1))/($J$2-B152)))</f>
        <v>54247.039471265802</v>
      </c>
      <c r="F154" s="4">
        <f>IF(B154="",IF(B153="","",SUM($F$6:F153)),D154+E154)</f>
        <v>80701.512386753078</v>
      </c>
      <c r="H154" s="1">
        <f t="shared" si="17"/>
        <v>149</v>
      </c>
      <c r="I154" s="4">
        <f t="shared" si="18"/>
        <v>10159236.656189572</v>
      </c>
      <c r="J154" s="4">
        <f>IF(H154="",IF(H153="","",SUM(J$6:J153)),I154*($G$2/12))</f>
        <v>32594.217605274876</v>
      </c>
      <c r="K154" s="4">
        <f>IF(H154="",IF(H153="","",SUM($K$6:K153)),L154-J154)</f>
        <v>51964.41176968623</v>
      </c>
      <c r="L154" s="4">
        <f>IF(H154="",IF(H153="","",SUM($L$6:L153)),I154*(100%+($G$2/12))^($J$2-H153)*($G$2/12)/((100%+$G$2/12)^($J$2-H153)-1))</f>
        <v>84558.629374961107</v>
      </c>
      <c r="P154" s="44">
        <f t="shared" si="16"/>
        <v>5.114991758561567E-3</v>
      </c>
      <c r="Q154" s="44">
        <f t="shared" si="19"/>
        <v>3.2737397821986491E-3</v>
      </c>
      <c r="R154" s="2">
        <f t="shared" si="20"/>
        <v>16274111.841379754</v>
      </c>
      <c r="S154" s="12">
        <f t="shared" si="21"/>
        <v>0.37574248258771642</v>
      </c>
    </row>
    <row r="155" spans="2:19" x14ac:dyDescent="0.35">
      <c r="B155" s="1">
        <f t="shared" si="22"/>
        <v>150</v>
      </c>
      <c r="C155" s="4">
        <f t="shared" si="23"/>
        <v>8218119.1545298547</v>
      </c>
      <c r="D155" s="4">
        <f>IF(B155="",IF(B154="","",SUM($D$6:D154)),C155*($G$2/12))</f>
        <v>26366.465620783285</v>
      </c>
      <c r="E155" s="4">
        <f>IF(B155="",IF(B154="","",SUM($E$6:E154)),(E154+(C154*((1+$G$1)^(1/12)-1))/($J$2-B153)))</f>
        <v>54424.630162449401</v>
      </c>
      <c r="F155" s="4">
        <f>IF(B155="",IF(B154="","",SUM($F$6:F154)),D155+E155)</f>
        <v>80791.095783232682</v>
      </c>
      <c r="H155" s="1">
        <f t="shared" si="17"/>
        <v>150</v>
      </c>
      <c r="I155" s="4">
        <f t="shared" si="18"/>
        <v>10140360.823655957</v>
      </c>
      <c r="J155" s="4">
        <f>IF(H155="",IF(H154="","",SUM(J$6:J154)),I155*($G$2/12))</f>
        <v>32533.657642562863</v>
      </c>
      <c r="K155" s="4">
        <f>IF(H155="",IF(H154="","",SUM($K$6:K154)),L155-J155)</f>
        <v>52301.794681311236</v>
      </c>
      <c r="L155" s="4">
        <f>IF(H155="",IF(H154="","",SUM($L$6:L154)),I155*(100%+($G$2/12))^($J$2-H154)*($G$2/12)/((100%+$G$2/12)^($J$2-H154)-1))</f>
        <v>84835.452323874095</v>
      </c>
      <c r="P155" s="44">
        <f t="shared" si="16"/>
        <v>5.1577843817252446E-3</v>
      </c>
      <c r="Q155" s="44">
        <f t="shared" si="19"/>
        <v>3.2737397821984908E-3</v>
      </c>
      <c r="R155" s="2">
        <f t="shared" si="20"/>
        <v>16327389.048734834</v>
      </c>
      <c r="S155" s="12">
        <f t="shared" si="21"/>
        <v>0.37893555464450046</v>
      </c>
    </row>
    <row r="156" spans="2:19" x14ac:dyDescent="0.35">
      <c r="B156" s="1">
        <f t="shared" si="22"/>
        <v>151</v>
      </c>
      <c r="C156" s="4">
        <f t="shared" si="23"/>
        <v>8190420.3359015463</v>
      </c>
      <c r="D156" s="4">
        <f>IF(B156="",IF(B155="","",SUM($D$6:D155)),C156*($G$2/12))</f>
        <v>26277.59857768413</v>
      </c>
      <c r="E156" s="4">
        <f>IF(B156="",IF(B155="","",SUM($E$6:E155)),(E155+(C155*((1+$G$1)^(1/12)-1))/($J$2-B154)))</f>
        <v>54602.802239343677</v>
      </c>
      <c r="F156" s="4">
        <f>IF(B156="",IF(B155="","",SUM($F$6:F155)),D156+E156)</f>
        <v>80880.40081702781</v>
      </c>
      <c r="H156" s="1">
        <f t="shared" si="17"/>
        <v>151</v>
      </c>
      <c r="I156" s="4">
        <f t="shared" si="18"/>
        <v>10121084.709142972</v>
      </c>
      <c r="J156" s="4">
        <f>IF(H156="",IF(H155="","",SUM(J$6:J155)),I156*($G$2/12))</f>
        <v>32471.813441833703</v>
      </c>
      <c r="K156" s="4">
        <f>IF(H156="",IF(H155="","",SUM($K$6:K155)),L156-J156)</f>
        <v>52641.368077253894</v>
      </c>
      <c r="L156" s="4">
        <f>IF(H156="",IF(H155="","",SUM($L$6:L155)),I156*(100%+($G$2/12))^($J$2-H155)*($G$2/12)/((100%+$G$2/12)^($J$2-H155)-1))</f>
        <v>85113.181519087593</v>
      </c>
      <c r="P156" s="44">
        <f t="shared" si="16"/>
        <v>5.2011587285402169E-3</v>
      </c>
      <c r="Q156" s="44">
        <f t="shared" si="19"/>
        <v>3.2737397821988243E-3</v>
      </c>
      <c r="R156" s="2">
        <f t="shared" si="20"/>
        <v>16380840.671803117</v>
      </c>
      <c r="S156" s="12">
        <f t="shared" si="21"/>
        <v>0.38213887114079986</v>
      </c>
    </row>
    <row r="157" spans="2:19" x14ac:dyDescent="0.35">
      <c r="B157" s="1">
        <f t="shared" si="22"/>
        <v>152</v>
      </c>
      <c r="C157" s="4">
        <f t="shared" si="23"/>
        <v>8162452.0831828639</v>
      </c>
      <c r="D157" s="4">
        <f>IF(B157="",IF(B156="","",SUM($D$6:D156)),C157*($G$2/12))</f>
        <v>26187.86710021169</v>
      </c>
      <c r="E157" s="4">
        <f>IF(B157="",IF(B156="","",SUM($E$6:E156)),(E156+(C156*((1+$G$1)^(1/12)-1))/($J$2-B155)))</f>
        <v>54781.557605254158</v>
      </c>
      <c r="F157" s="4">
        <f>IF(B157="",IF(B156="","",SUM($F$6:F156)),D157+E157)</f>
        <v>80969.424705465848</v>
      </c>
      <c r="H157" s="1">
        <f t="shared" si="17"/>
        <v>152</v>
      </c>
      <c r="I157" s="4">
        <f t="shared" si="18"/>
        <v>10101404.804576181</v>
      </c>
      <c r="J157" s="4">
        <f>IF(H157="",IF(H156="","",SUM(J$6:J156)),I157*($G$2/12))</f>
        <v>32408.673748015248</v>
      </c>
      <c r="K157" s="4">
        <f>IF(H157="",IF(H156="","",SUM($K$6:K156)),L157-J157)</f>
        <v>52983.146179400879</v>
      </c>
      <c r="L157" s="4">
        <f>IF(H157="",IF(H156="","",SUM($L$6:L156)),I157*(100%+($G$2/12))^($J$2-H156)*($G$2/12)/((100%+$G$2/12)^($J$2-H156)-1))</f>
        <v>85391.819927416131</v>
      </c>
      <c r="P157" s="44">
        <f t="shared" si="16"/>
        <v>5.2451265150168253E-3</v>
      </c>
      <c r="Q157" s="44">
        <f t="shared" si="19"/>
        <v>3.2737397821987146E-3</v>
      </c>
      <c r="R157" s="2">
        <f t="shared" si="20"/>
        <v>16434467.281576261</v>
      </c>
      <c r="S157" s="12">
        <f t="shared" si="21"/>
        <v>0.38535246494419162</v>
      </c>
    </row>
    <row r="158" spans="2:19" x14ac:dyDescent="0.35">
      <c r="B158" s="1">
        <f t="shared" si="22"/>
        <v>153</v>
      </c>
      <c r="C158" s="4">
        <f t="shared" si="23"/>
        <v>8134212.9291181546</v>
      </c>
      <c r="D158" s="4">
        <f>IF(B158="",IF(B157="","",SUM($D$6:D157)),C158*($G$2/12))</f>
        <v>26097.266480920745</v>
      </c>
      <c r="E158" s="4">
        <f>IF(B158="",IF(B157="","",SUM($E$6:E157)),(E157+(C157*((1+$G$1)^(1/12)-1))/($J$2-B156)))</f>
        <v>54960.8981697173</v>
      </c>
      <c r="F158" s="4">
        <f>IF(B158="",IF(B157="","",SUM($F$6:F157)),D158+E158)</f>
        <v>81058.164650638049</v>
      </c>
      <c r="H158" s="1">
        <f t="shared" si="17"/>
        <v>153</v>
      </c>
      <c r="I158" s="4">
        <f t="shared" si="18"/>
        <v>10081317.576128183</v>
      </c>
      <c r="J158" s="4">
        <f>IF(H158="",IF(H157="","",SUM(J$6:J157)),I158*($G$2/12))</f>
        <v>32344.227223411253</v>
      </c>
      <c r="K158" s="4">
        <f>IF(H158="",IF(H157="","",SUM($K$6:K157)),L158-J158)</f>
        <v>53327.143301975644</v>
      </c>
      <c r="L158" s="4">
        <f>IF(H158="",IF(H157="","",SUM($L$6:L157)),I158*(100%+($G$2/12))^($J$2-H157)*($G$2/12)/((100%+$G$2/12)^($J$2-H157)-1))</f>
        <v>85671.370525386897</v>
      </c>
      <c r="P158" s="44">
        <f t="shared" si="16"/>
        <v>5.2896997737925042E-3</v>
      </c>
      <c r="Q158" s="44">
        <f t="shared" si="19"/>
        <v>3.2737397821991326E-3</v>
      </c>
      <c r="R158" s="2">
        <f t="shared" si="20"/>
        <v>16488269.450915204</v>
      </c>
      <c r="S158" s="12">
        <f t="shared" si="21"/>
        <v>0.3885763690277026</v>
      </c>
    </row>
    <row r="159" spans="2:19" x14ac:dyDescent="0.35">
      <c r="B159" s="1">
        <f t="shared" si="22"/>
        <v>154</v>
      </c>
      <c r="C159" s="4">
        <f t="shared" si="23"/>
        <v>8105701.3997325636</v>
      </c>
      <c r="D159" s="4">
        <f>IF(B159="",IF(B158="","",SUM($D$6:D158)),C159*($G$2/12))</f>
        <v>26005.791990808644</v>
      </c>
      <c r="E159" s="4">
        <f>IF(B159="",IF(B158="","",SUM($E$6:E158)),(E158+(C158*((1+$G$1)^(1/12)-1))/($J$2-B157)))</f>
        <v>55140.825848520886</v>
      </c>
      <c r="F159" s="4">
        <f>IF(B159="",IF(B158="","",SUM($F$6:F158)),D159+E159)</f>
        <v>81146.617839329527</v>
      </c>
      <c r="H159" s="1">
        <f t="shared" si="17"/>
        <v>154</v>
      </c>
      <c r="I159" s="4">
        <f t="shared" si="18"/>
        <v>10060819.464041661</v>
      </c>
      <c r="J159" s="4">
        <f>IF(H159="",IF(H158="","",SUM(J$6:J158)),I159*($G$2/12))</f>
        <v>32278.462447133665</v>
      </c>
      <c r="K159" s="4">
        <f>IF(H159="",IF(H158="","",SUM($K$6:K158)),L159-J159)</f>
        <v>53673.373852137658</v>
      </c>
      <c r="L159" s="4">
        <f>IF(H159="",IF(H158="","",SUM($L$6:L158)),I159*(100%+($G$2/12))^($J$2-H158)*($G$2/12)/((100%+$G$2/12)^($J$2-H158)-1))</f>
        <v>85951.836299271323</v>
      </c>
      <c r="P159" s="44">
        <f t="shared" si="16"/>
        <v>5.3348908649013599E-3</v>
      </c>
      <c r="Q159" s="44">
        <f t="shared" si="19"/>
        <v>3.2737397821984791E-3</v>
      </c>
      <c r="R159" s="2">
        <f t="shared" si="20"/>
        <v>16542247.75455628</v>
      </c>
      <c r="S159" s="12">
        <f t="shared" si="21"/>
        <v>0.39181061647014803</v>
      </c>
    </row>
    <row r="160" spans="2:19" x14ac:dyDescent="0.35">
      <c r="B160" s="1">
        <f t="shared" si="22"/>
        <v>155</v>
      </c>
      <c r="C160" s="4">
        <f t="shared" si="23"/>
        <v>8076916.014303769</v>
      </c>
      <c r="D160" s="4">
        <f>IF(B160="",IF(B159="","",SUM($D$6:D159)),C160*($G$2/12))</f>
        <v>25913.438879224592</v>
      </c>
      <c r="E160" s="4">
        <f>IF(B160="",IF(B159="","",SUM($E$6:E159)),(E159+(C159*((1+$G$1)^(1/12)-1))/($J$2-B158)))</f>
        <v>55321.342563724495</v>
      </c>
      <c r="F160" s="4">
        <f>IF(B160="",IF(B159="","",SUM($F$6:F159)),D160+E160)</f>
        <v>81234.781442949083</v>
      </c>
      <c r="H160" s="1">
        <f t="shared" si="17"/>
        <v>155</v>
      </c>
      <c r="I160" s="4">
        <f t="shared" si="18"/>
        <v>10039906.882451253</v>
      </c>
      <c r="J160" s="4">
        <f>IF(H160="",IF(H159="","",SUM(J$6:J159)),I160*($G$2/12))</f>
        <v>32211.367914531103</v>
      </c>
      <c r="K160" s="4">
        <f>IF(H160="",IF(H159="","",SUM($K$6:K159)),L160-J160)</f>
        <v>54021.852330586189</v>
      </c>
      <c r="L160" s="4">
        <f>IF(H160="",IF(H159="","",SUM($L$6:L159)),I160*(100%+($G$2/12))^($J$2-H159)*($G$2/12)/((100%+$G$2/12)^($J$2-H159)-1))</f>
        <v>86233.220245117293</v>
      </c>
      <c r="P160" s="44">
        <f t="shared" si="16"/>
        <v>5.3807124869864036E-3</v>
      </c>
      <c r="Q160" s="44">
        <f t="shared" si="19"/>
        <v>3.2737397821988733E-3</v>
      </c>
      <c r="R160" s="2">
        <f t="shared" si="20"/>
        <v>16596402.769117361</v>
      </c>
      <c r="S160" s="12">
        <f t="shared" si="21"/>
        <v>0.39505524045647145</v>
      </c>
    </row>
    <row r="161" spans="2:19" x14ac:dyDescent="0.35">
      <c r="B161" s="1">
        <f t="shared" si="22"/>
        <v>156</v>
      </c>
      <c r="C161" s="4">
        <f t="shared" si="23"/>
        <v>8047855.2853335952</v>
      </c>
      <c r="D161" s="4">
        <f>IF(B161="",IF(B160="","",SUM($D$6:D160)),C161*($G$2/12))</f>
        <v>25820.202373778618</v>
      </c>
      <c r="E161" s="4">
        <f>IF(B161="",IF(B160="","",SUM($E$6:E160)),(E160+(C160*((1+$G$1)^(1/12)-1))/($J$2-B159)))</f>
        <v>55502.45024368001</v>
      </c>
      <c r="F161" s="4">
        <f>IF(B161="",IF(B160="","",SUM($F$6:F160)),D161+E161)</f>
        <v>81322.652617458632</v>
      </c>
      <c r="H161" s="1">
        <f t="shared" si="17"/>
        <v>156</v>
      </c>
      <c r="I161" s="4">
        <f t="shared" si="18"/>
        <v>10018576.219204238</v>
      </c>
      <c r="J161" s="4">
        <f>IF(H161="",IF(H160="","",SUM(J$6:J160)),I161*($G$2/12))</f>
        <v>32142.932036613598</v>
      </c>
      <c r="K161" s="4">
        <f>IF(H161="",IF(H160="","",SUM($K$6:K160)),L161-J161)</f>
        <v>54372.593332167249</v>
      </c>
      <c r="L161" s="4">
        <f>IF(H161="",IF(H160="","",SUM($L$6:L160)),I161*(100%+($G$2/12))^($J$2-H160)*($G$2/12)/((100%+$G$2/12)^($J$2-H160)-1))</f>
        <v>86515.525368780844</v>
      </c>
      <c r="P161" s="44">
        <f t="shared" si="16"/>
        <v>5.4271776889756491E-3</v>
      </c>
      <c r="Q161" s="44">
        <f t="shared" si="19"/>
        <v>3.2737397821987957E-3</v>
      </c>
      <c r="R161" s="2">
        <f t="shared" si="20"/>
        <v>16650735.073104016</v>
      </c>
      <c r="S161" s="12">
        <f t="shared" si="21"/>
        <v>0.3983102742780843</v>
      </c>
    </row>
    <row r="162" spans="2:19" x14ac:dyDescent="0.35">
      <c r="B162" s="1">
        <f t="shared" si="22"/>
        <v>157</v>
      </c>
      <c r="C162" s="4">
        <f t="shared" si="23"/>
        <v>8018517.71851952</v>
      </c>
      <c r="D162" s="4">
        <f>IF(B162="",IF(B161="","",SUM($D$6:D161)),C162*($G$2/12))</f>
        <v>25726.077680250128</v>
      </c>
      <c r="E162" s="4">
        <f>IF(B162="",IF(B161="","",SUM($E$6:E161)),(E161+(C161*((1+$G$1)^(1/12)-1))/($J$2-B160)))</f>
        <v>55684.15082305226</v>
      </c>
      <c r="F162" s="4">
        <f>IF(B162="",IF(B161="","",SUM($F$6:F161)),D162+E162)</f>
        <v>81410.22850330238</v>
      </c>
      <c r="H162" s="1">
        <f t="shared" si="17"/>
        <v>157</v>
      </c>
      <c r="I162" s="4">
        <f t="shared" si="18"/>
        <v>9996823.8356800172</v>
      </c>
      <c r="J162" s="4">
        <f>IF(H162="",IF(H161="","",SUM(J$6:J161)),I162*($G$2/12))</f>
        <v>32073.143139473388</v>
      </c>
      <c r="K162" s="4">
        <f>IF(H162="",IF(H161="","",SUM($K$6:K161)),L162-J162)</f>
        <v>54725.611546485052</v>
      </c>
      <c r="L162" s="4">
        <f>IF(H162="",IF(H161="","",SUM($L$6:L161)),I162*(100%+($G$2/12))^($J$2-H161)*($G$2/12)/((100%+$G$2/12)^($J$2-H161)-1))</f>
        <v>86798.75468595844</v>
      </c>
      <c r="P162" s="44">
        <f t="shared" si="16"/>
        <v>5.4742998822447922E-3</v>
      </c>
      <c r="Q162" s="44">
        <f t="shared" si="19"/>
        <v>3.2737397821986734E-3</v>
      </c>
      <c r="R162" s="2">
        <f t="shared" si="20"/>
        <v>16705245.246915692</v>
      </c>
      <c r="S162" s="12">
        <f t="shared" si="21"/>
        <v>0.40157575133320828</v>
      </c>
    </row>
    <row r="163" spans="2:19" x14ac:dyDescent="0.35">
      <c r="B163" s="1">
        <f t="shared" si="22"/>
        <v>158</v>
      </c>
      <c r="C163" s="4">
        <f t="shared" si="23"/>
        <v>7988901.8127260646</v>
      </c>
      <c r="D163" s="4">
        <f>IF(B163="",IF(B162="","",SUM($D$6:D162)),C163*($G$2/12))</f>
        <v>25631.059982496125</v>
      </c>
      <c r="E163" s="4">
        <f>IF(B163="",IF(B162="","",SUM($E$6:E162)),(E162+(C162*((1+$G$1)^(1/12)-1))/($J$2-B161)))</f>
        <v>55866.446242839651</v>
      </c>
      <c r="F163" s="4">
        <f>IF(B163="",IF(B162="","",SUM($F$6:F162)),D163+E163)</f>
        <v>81497.506225335776</v>
      </c>
      <c r="H163" s="1">
        <f t="shared" si="17"/>
        <v>158</v>
      </c>
      <c r="I163" s="4">
        <f t="shared" si="18"/>
        <v>9974646.0666084085</v>
      </c>
      <c r="J163" s="4">
        <f>IF(H163="",IF(H162="","",SUM(J$6:J162)),I163*($G$2/12))</f>
        <v>32001.989463701979</v>
      </c>
      <c r="K163" s="4">
        <f>IF(H163="",IF(H162="","",SUM($K$6:K162)),L163-J163)</f>
        <v>55080.921758517186</v>
      </c>
      <c r="L163" s="4">
        <f>IF(H163="",IF(H162="","",SUM($L$6:L162)),I163*(100%+($G$2/12))^($J$2-H162)*($G$2/12)/((100%+$G$2/12)^($J$2-H162)-1))</f>
        <v>87082.911222219162</v>
      </c>
      <c r="P163" s="44">
        <f t="shared" si="16"/>
        <v>5.5220928532901687E-3</v>
      </c>
      <c r="Q163" s="44">
        <f t="shared" si="19"/>
        <v>3.273739782198627E-3</v>
      </c>
      <c r="R163" s="2">
        <f t="shared" si="20"/>
        <v>16759933.87285191</v>
      </c>
      <c r="S163" s="12">
        <f t="shared" si="21"/>
        <v>0.40485170512721724</v>
      </c>
    </row>
    <row r="164" spans="2:19" x14ac:dyDescent="0.35">
      <c r="B164" s="1">
        <f t="shared" si="22"/>
        <v>159</v>
      </c>
      <c r="C164" s="4">
        <f t="shared" si="23"/>
        <v>7959006.0599560719</v>
      </c>
      <c r="D164" s="4">
        <f>IF(B164="",IF(B163="","",SUM($D$6:D163)),C164*($G$2/12))</f>
        <v>25535.144442359066</v>
      </c>
      <c r="E164" s="4">
        <f>IF(B164="",IF(B163="","",SUM($E$6:E163)),(E163+(C163*((1+$G$1)^(1/12)-1))/($J$2-B162)))</f>
        <v>56049.338450394913</v>
      </c>
      <c r="F164" s="4">
        <f>IF(B164="",IF(B163="","",SUM($F$6:F163)),D164+E164)</f>
        <v>81584.482892753978</v>
      </c>
      <c r="H164" s="1">
        <f t="shared" si="17"/>
        <v>159</v>
      </c>
      <c r="I164" s="4">
        <f t="shared" si="18"/>
        <v>9952039.2198866997</v>
      </c>
      <c r="J164" s="4">
        <f>IF(H164="",IF(H163="","",SUM(J$6:J163)),I164*($G$2/12))</f>
        <v>31929.459163803163</v>
      </c>
      <c r="K164" s="4">
        <f>IF(H164="",IF(H163="","",SUM($K$6:K163)),L164-J164)</f>
        <v>55438.538849233832</v>
      </c>
      <c r="L164" s="4">
        <f>IF(H164="",IF(H163="","",SUM($L$6:L163)),I164*(100%+($G$2/12))^($J$2-H163)*($G$2/12)/((100%+$G$2/12)^($J$2-H163)-1))</f>
        <v>87367.998013036995</v>
      </c>
      <c r="P164" s="44">
        <f t="shared" si="16"/>
        <v>5.5705707769372094E-3</v>
      </c>
      <c r="Q164" s="44">
        <f t="shared" si="19"/>
        <v>3.2737397821984348E-3</v>
      </c>
      <c r="R164" s="2">
        <f t="shared" si="20"/>
        <v>16814801.535118487</v>
      </c>
      <c r="S164" s="12">
        <f t="shared" si="21"/>
        <v>0.40813816927298202</v>
      </c>
    </row>
    <row r="165" spans="2:19" x14ac:dyDescent="0.35">
      <c r="B165" s="1">
        <f t="shared" si="22"/>
        <v>160</v>
      </c>
      <c r="C165" s="4">
        <f t="shared" si="23"/>
        <v>7928828.9453218663</v>
      </c>
      <c r="D165" s="4">
        <f>IF(B165="",IF(B164="","",SUM($D$6:D164)),C165*($G$2/12))</f>
        <v>25438.326199574323</v>
      </c>
      <c r="E165" s="4">
        <f>IF(B165="",IF(B164="","",SUM($E$6:E164)),(E164+(C164*((1+$G$1)^(1/12)-1))/($J$2-B163)))</f>
        <v>56232.829399445902</v>
      </c>
      <c r="F165" s="4">
        <f>IF(B165="",IF(B164="","",SUM($F$6:F164)),D165+E165)</f>
        <v>81671.155599020218</v>
      </c>
      <c r="H165" s="1">
        <f t="shared" si="17"/>
        <v>160</v>
      </c>
      <c r="I165" s="4">
        <f t="shared" si="18"/>
        <v>9928999.5763955135</v>
      </c>
      <c r="J165" s="4">
        <f>IF(H165="",IF(H164="","",SUM(J$6:J164)),I165*($G$2/12))</f>
        <v>31855.540307602274</v>
      </c>
      <c r="K165" s="4">
        <f>IF(H165="",IF(H164="","",SUM($K$6:K164)),L165-J165)</f>
        <v>55798.477796221094</v>
      </c>
      <c r="L165" s="4">
        <f>IF(H165="",IF(H164="","",SUM($L$6:L164)),I165*(100%+($G$2/12))^($J$2-H164)*($G$2/12)/((100%+$G$2/12)^($J$2-H164)-1))</f>
        <v>87654.018103823371</v>
      </c>
      <c r="P165" s="44">
        <f t="shared" si="16"/>
        <v>5.6197482301109537E-3</v>
      </c>
      <c r="Q165" s="44">
        <f t="shared" si="19"/>
        <v>3.2737397821991599E-3</v>
      </c>
      <c r="R165" s="2">
        <f t="shared" si="20"/>
        <v>16869848.819833785</v>
      </c>
      <c r="S165" s="12">
        <f t="shared" si="21"/>
        <v>0.41143517749121467</v>
      </c>
    </row>
    <row r="166" spans="2:19" x14ac:dyDescent="0.35">
      <c r="B166" s="1">
        <f t="shared" si="22"/>
        <v>161</v>
      </c>
      <c r="C166" s="4">
        <f t="shared" si="23"/>
        <v>7898368.9470163006</v>
      </c>
      <c r="D166" s="4">
        <f>IF(B166="",IF(B165="","",SUM($D$6:D165)),C166*($G$2/12))</f>
        <v>25340.600371677298</v>
      </c>
      <c r="E166" s="4">
        <f>IF(B166="",IF(B165="","",SUM($E$6:E165)),(E165+(C165*((1+$G$1)^(1/12)-1))/($J$2-B164)))</f>
        <v>56416.921050116471</v>
      </c>
      <c r="F166" s="4">
        <f>IF(B166="",IF(B165="","",SUM($F$6:F165)),D166+E166)</f>
        <v>81757.521421793761</v>
      </c>
      <c r="H166" s="1">
        <f t="shared" si="17"/>
        <v>161</v>
      </c>
      <c r="I166" s="4">
        <f t="shared" si="18"/>
        <v>9905523.3898134269</v>
      </c>
      <c r="J166" s="4">
        <f>IF(H166="",IF(H165="","",SUM(J$6:J165)),I166*($G$2/12))</f>
        <v>31780.220875651412</v>
      </c>
      <c r="K166" s="4">
        <f>IF(H166="",IF(H165="","",SUM($K$6:K165)),L166-J166)</f>
        <v>56160.753674307984</v>
      </c>
      <c r="L166" s="4">
        <f>IF(H166="",IF(H165="","",SUM($L$6:L165)),I166*(100%+($G$2/12))^($J$2-H165)*($G$2/12)/((100%+$G$2/12)^($J$2-H165)-1))</f>
        <v>87940.974549959399</v>
      </c>
      <c r="P166" s="44">
        <f t="shared" si="16"/>
        <v>5.6696402061966952E-3</v>
      </c>
      <c r="Q166" s="44">
        <f t="shared" si="19"/>
        <v>3.2737397821984283E-3</v>
      </c>
      <c r="R166" s="2">
        <f t="shared" si="20"/>
        <v>16925076.315034956</v>
      </c>
      <c r="S166" s="12">
        <f t="shared" si="21"/>
        <v>0.41474276361081397</v>
      </c>
    </row>
    <row r="167" spans="2:19" x14ac:dyDescent="0.35">
      <c r="B167" s="1">
        <f t="shared" si="22"/>
        <v>162</v>
      </c>
      <c r="C167" s="4">
        <f t="shared" si="23"/>
        <v>7867624.5362836849</v>
      </c>
      <c r="D167" s="4">
        <f>IF(B167="",IF(B166="","",SUM($D$6:D166)),C167*($G$2/12))</f>
        <v>25241.962053910156</v>
      </c>
      <c r="E167" s="4">
        <f>IF(B167="",IF(B166="","",SUM($E$6:E166)),(E166+(C166*((1+$G$1)^(1/12)-1))/($J$2-B165)))</f>
        <v>56601.615368947416</v>
      </c>
      <c r="F167" s="4">
        <f>IF(B167="",IF(B166="","",SUM($F$6:F166)),D167+E167)</f>
        <v>81843.577422857576</v>
      </c>
      <c r="H167" s="1">
        <f t="shared" si="17"/>
        <v>162</v>
      </c>
      <c r="I167" s="4">
        <f t="shared" si="18"/>
        <v>9881606.8864303511</v>
      </c>
      <c r="J167" s="4">
        <f>IF(H167="",IF(H166="","",SUM(J$6:J166)),I167*($G$2/12))</f>
        <v>31703.488760630709</v>
      </c>
      <c r="K167" s="4">
        <f>IF(H167="",IF(H166="","",SUM($K$6:K166)),L167-J167)</f>
        <v>56525.381656198231</v>
      </c>
      <c r="L167" s="4">
        <f>IF(H167="",IF(H166="","",SUM($L$6:L166)),I167*(100%+($G$2/12))^($J$2-H166)*($G$2/12)/((100%+$G$2/12)^($J$2-H166)-1))</f>
        <v>88228.870416828941</v>
      </c>
      <c r="P167" s="44">
        <f t="shared" si="16"/>
        <v>5.7202621300205918E-3</v>
      </c>
      <c r="Q167" s="44">
        <f t="shared" si="19"/>
        <v>3.2737397821988802E-3</v>
      </c>
      <c r="R167" s="2">
        <f t="shared" si="20"/>
        <v>16980484.610684238</v>
      </c>
      <c r="S167" s="12">
        <f t="shared" si="21"/>
        <v>0.41806096156921368</v>
      </c>
    </row>
    <row r="168" spans="2:19" x14ac:dyDescent="0.35">
      <c r="B168" s="1">
        <f t="shared" si="22"/>
        <v>163</v>
      </c>
      <c r="C168" s="4">
        <f t="shared" si="23"/>
        <v>7836594.1773906033</v>
      </c>
      <c r="D168" s="4">
        <f>IF(B168="",IF(B167="","",SUM($D$6:D167)),C168*($G$2/12))</f>
        <v>25142.406319128186</v>
      </c>
      <c r="E168" s="4">
        <f>IF(B168="",IF(B167="","",SUM($E$6:E167)),(E167+(C167*((1+$G$1)^(1/12)-1))/($J$2-B166)))</f>
        <v>56786.914328917461</v>
      </c>
      <c r="F168" s="4">
        <f>IF(B168="",IF(B167="","",SUM($F$6:F167)),D168+E168)</f>
        <v>81929.320648045643</v>
      </c>
      <c r="H168" s="1">
        <f t="shared" si="17"/>
        <v>163</v>
      </c>
      <c r="I168" s="4">
        <f t="shared" si="18"/>
        <v>9857246.2649596799</v>
      </c>
      <c r="J168" s="4">
        <f>IF(H168="",IF(H167="","",SUM(J$6:J167)),I168*($G$2/12))</f>
        <v>31625.331766745639</v>
      </c>
      <c r="K168" s="4">
        <f>IF(H168="",IF(H167="","",SUM($K$6:K167)),L168-J168)</f>
        <v>56892.377013105302</v>
      </c>
      <c r="L168" s="4">
        <f>IF(H168="",IF(H167="","",SUM($L$6:L167)),I168*(100%+($G$2/12))^($J$2-H167)*($G$2/12)/((100%+$G$2/12)^($J$2-H167)-1))</f>
        <v>88517.708779850946</v>
      </c>
      <c r="P168" s="44">
        <f t="shared" si="16"/>
        <v>5.771629873481508E-3</v>
      </c>
      <c r="Q168" s="44">
        <f t="shared" si="19"/>
        <v>3.2737397821984526E-3</v>
      </c>
      <c r="R168" s="2">
        <f t="shared" si="20"/>
        <v>17036074.29867525</v>
      </c>
      <c r="S168" s="12">
        <f t="shared" si="21"/>
        <v>0.42138980541272975</v>
      </c>
    </row>
    <row r="169" spans="2:19" x14ac:dyDescent="0.35">
      <c r="B169" s="1">
        <f t="shared" si="22"/>
        <v>164</v>
      </c>
      <c r="C169" s="4">
        <f t="shared" si="23"/>
        <v>7805276.3275966104</v>
      </c>
      <c r="D169" s="4">
        <f>IF(B169="",IF(B168="","",SUM($D$6:D168)),C169*($G$2/12))</f>
        <v>25041.928217705794</v>
      </c>
      <c r="E169" s="4">
        <f>IF(B169="",IF(B168="","",SUM($E$6:E168)),(E168+(C168*((1+$G$1)^(1/12)-1))/($J$2-B167)))</f>
        <v>56972.819909464357</v>
      </c>
      <c r="F169" s="4">
        <f>IF(B169="",IF(B168="","",SUM($F$6:F168)),D169+E169)</f>
        <v>82014.748127170154</v>
      </c>
      <c r="H169" s="1">
        <f t="shared" si="17"/>
        <v>164</v>
      </c>
      <c r="I169" s="4">
        <f t="shared" si="18"/>
        <v>9832437.6963491719</v>
      </c>
      <c r="J169" s="4">
        <f>IF(H169="",IF(H168="","",SUM(J$6:J168)),I169*($G$2/12))</f>
        <v>31545.73760912026</v>
      </c>
      <c r="K169" s="4">
        <f>IF(H169="",IF(H168="","",SUM($K$6:K168)),L169-J169)</f>
        <v>57261.755115392385</v>
      </c>
      <c r="L169" s="4">
        <f>IF(H169="",IF(H168="","",SUM($L$6:L168)),I169*(100%+($G$2/12))^($J$2-H168)*($G$2/12)/((100%+$G$2/12)^($J$2-H168)-1))</f>
        <v>88807.492724512646</v>
      </c>
      <c r="P169" s="44">
        <f t="shared" si="16"/>
        <v>5.8237597718675529E-3</v>
      </c>
      <c r="Q169" s="44">
        <f t="shared" si="19"/>
        <v>3.273739782198957E-3</v>
      </c>
      <c r="R169" s="2">
        <f t="shared" si="20"/>
        <v>17091845.972839318</v>
      </c>
      <c r="S169" s="12">
        <f t="shared" si="21"/>
        <v>0.4247293292969106</v>
      </c>
    </row>
    <row r="170" spans="2:19" x14ac:dyDescent="0.35">
      <c r="B170" s="1">
        <f t="shared" si="22"/>
        <v>165</v>
      </c>
      <c r="C170" s="4">
        <f t="shared" si="23"/>
        <v>7773669.437124813</v>
      </c>
      <c r="D170" s="4">
        <f>IF(B170="",IF(B169="","",SUM($D$6:D169)),C170*($G$2/12))</f>
        <v>24940.522777442107</v>
      </c>
      <c r="E170" s="4">
        <f>IF(B170="",IF(B169="","",SUM($E$6:E169)),(E169+(C169*((1+$G$1)^(1/12)-1))/($J$2-B168)))</f>
        <v>57159.334096506027</v>
      </c>
      <c r="F170" s="4">
        <f>IF(B170="",IF(B169="","",SUM($F$6:F169)),D170+E170)</f>
        <v>82099.856873948127</v>
      </c>
      <c r="H170" s="1">
        <f t="shared" si="17"/>
        <v>165</v>
      </c>
      <c r="I170" s="4">
        <f t="shared" si="18"/>
        <v>9807177.3235905915</v>
      </c>
      <c r="J170" s="4">
        <f>IF(H170="",IF(H169="","",SUM(J$6:J169)),I170*($G$2/12))</f>
        <v>31464.693913186482</v>
      </c>
      <c r="K170" s="4">
        <f>IF(H170="",IF(H169="","",SUM($K$6:K169)),L170-J170)</f>
        <v>57633.531433215729</v>
      </c>
      <c r="L170" s="4">
        <f>IF(H170="",IF(H169="","",SUM($L$6:L169)),I170*(100%+($G$2/12))^($J$2-H169)*($G$2/12)/((100%+$G$2/12)^($J$2-H169)-1))</f>
        <v>89098.225346402207</v>
      </c>
      <c r="P170" s="44">
        <f t="shared" si="16"/>
        <v>5.8766686408923841E-3</v>
      </c>
      <c r="Q170" s="44">
        <f t="shared" si="19"/>
        <v>3.273739782198731E-3</v>
      </c>
      <c r="R170" s="2">
        <f t="shared" si="20"/>
        <v>17147800.228951819</v>
      </c>
      <c r="S170" s="12">
        <f t="shared" si="21"/>
        <v>0.42807956748688647</v>
      </c>
    </row>
    <row r="171" spans="2:19" x14ac:dyDescent="0.35">
      <c r="B171" s="1">
        <f t="shared" si="22"/>
        <v>166</v>
      </c>
      <c r="C171" s="4">
        <f t="shared" si="23"/>
        <v>7741771.9491323307</v>
      </c>
      <c r="D171" s="4">
        <f>IF(B171="",IF(B170="","",SUM($D$6:D170)),C171*($G$2/12))</f>
        <v>24838.185003466227</v>
      </c>
      <c r="E171" s="4">
        <f>IF(B171="",IF(B170="","",SUM($E$6:E170)),(E170+(C170*((1+$G$1)^(1/12)-1))/($J$2-B169)))</f>
        <v>57346.45888246176</v>
      </c>
      <c r="F171" s="4">
        <f>IF(B171="",IF(B170="","",SUM($F$6:F170)),D171+E171)</f>
        <v>82184.643885927988</v>
      </c>
      <c r="H171" s="1">
        <f t="shared" si="17"/>
        <v>166</v>
      </c>
      <c r="I171" s="4">
        <f t="shared" si="18"/>
        <v>9781461.2615280524</v>
      </c>
      <c r="J171" s="4">
        <f>IF(H171="",IF(H170="","",SUM(J$6:J170)),I171*($G$2/12))</f>
        <v>31382.18821406917</v>
      </c>
      <c r="K171" s="4">
        <f>IF(H171="",IF(H170="","",SUM($K$6:K170)),L171-J171)</f>
        <v>58007.721537172853</v>
      </c>
      <c r="L171" s="4">
        <f>IF(H171="",IF(H170="","",SUM($L$6:L170)),I171*(100%+($G$2/12))^($J$2-H170)*($G$2/12)/((100%+$G$2/12)^($J$2-H170)-1))</f>
        <v>89389.909751242027</v>
      </c>
      <c r="P171" s="44">
        <f t="shared" si="16"/>
        <v>5.9303737944887518E-3</v>
      </c>
      <c r="Q171" s="44">
        <f t="shared" si="19"/>
        <v>3.2737397821986812E-3</v>
      </c>
      <c r="R171" s="2">
        <f t="shared" si="20"/>
        <v>17203937.66473854</v>
      </c>
      <c r="S171" s="12">
        <f t="shared" si="21"/>
        <v>0.43144055435772188</v>
      </c>
    </row>
    <row r="172" spans="2:19" x14ac:dyDescent="0.35">
      <c r="B172" s="1">
        <f t="shared" si="22"/>
        <v>167</v>
      </c>
      <c r="C172" s="4">
        <f t="shared" si="23"/>
        <v>7709582.2996806437</v>
      </c>
      <c r="D172" s="4">
        <f>IF(B172="",IF(B171="","",SUM($D$6:D171)),C172*($G$2/12))</f>
        <v>24734.909878142065</v>
      </c>
      <c r="E172" s="4">
        <f>IF(B172="",IF(B171="","",SUM($E$6:E171)),(E171+(C171*((1+$G$1)^(1/12)-1))/($J$2-B170)))</f>
        <v>57534.19626627351</v>
      </c>
      <c r="F172" s="4">
        <f>IF(B172="",IF(B171="","",SUM($F$6:F171)),D172+E172)</f>
        <v>82269.106144415578</v>
      </c>
      <c r="H172" s="1">
        <f t="shared" si="17"/>
        <v>167</v>
      </c>
      <c r="I172" s="4">
        <f t="shared" si="18"/>
        <v>9755285.5966651104</v>
      </c>
      <c r="J172" s="4">
        <f>IF(H172="",IF(H171="","",SUM(J$6:J171)),I172*($G$2/12))</f>
        <v>31298.207955967231</v>
      </c>
      <c r="K172" s="4">
        <f>IF(H172="",IF(H171="","",SUM($K$6:K171)),L172-J172)</f>
        <v>58384.341098954596</v>
      </c>
      <c r="L172" s="4">
        <f>IF(H172="",IF(H171="","",SUM($L$6:L171)),I172*(100%+($G$2/12))^($J$2-H171)*($G$2/12)/((100%+$G$2/12)^($J$2-H171)-1))</f>
        <v>89682.549054921823</v>
      </c>
      <c r="P172" s="44">
        <f t="shared" si="16"/>
        <v>5.984893063398734E-3</v>
      </c>
      <c r="Q172" s="44">
        <f t="shared" si="19"/>
        <v>3.2737397821987423E-3</v>
      </c>
      <c r="R172" s="2">
        <f t="shared" si="20"/>
        <v>17260258.879882064</v>
      </c>
      <c r="S172" s="12">
        <f t="shared" si="21"/>
        <v>0.43481232439476791</v>
      </c>
    </row>
    <row r="173" spans="2:19" x14ac:dyDescent="0.35">
      <c r="B173" s="1">
        <f t="shared" si="22"/>
        <v>168</v>
      </c>
      <c r="C173" s="4">
        <f t="shared" si="23"/>
        <v>7677098.9177058171</v>
      </c>
      <c r="D173" s="4">
        <f>IF(B173="",IF(B172="","",SUM($D$6:D172)),C173*($G$2/12))</f>
        <v>24630.692360972829</v>
      </c>
      <c r="E173" s="4">
        <f>IF(B173="",IF(B172="","",SUM($E$6:E172)),(E172+(C172*((1+$G$1)^(1/12)-1))/($J$2-B171)))</f>
        <v>57722.548253427252</v>
      </c>
      <c r="F173" s="4">
        <f>IF(B173="",IF(B172="","",SUM($F$6:F172)),D173+E173)</f>
        <v>82353.240614400085</v>
      </c>
      <c r="H173" s="1">
        <f t="shared" si="17"/>
        <v>168</v>
      </c>
      <c r="I173" s="4">
        <f t="shared" si="18"/>
        <v>9728646.3869705573</v>
      </c>
      <c r="J173" s="4">
        <f>IF(H173="",IF(H172="","",SUM(J$6:J172)),I173*($G$2/12))</f>
        <v>31212.740491530538</v>
      </c>
      <c r="K173" s="4">
        <f>IF(H173="",IF(H172="","",SUM($K$6:K172)),L173-J173)</f>
        <v>58763.405892001392</v>
      </c>
      <c r="L173" s="4">
        <f>IF(H173="",IF(H172="","",SUM($L$6:L172)),I173*(100%+($G$2/12))^($J$2-H172)*($G$2/12)/((100%+$G$2/12)^($J$2-H172)-1))</f>
        <v>89976.14638353193</v>
      </c>
      <c r="P173" s="44">
        <f t="shared" si="16"/>
        <v>6.0402448146026173E-3</v>
      </c>
      <c r="Q173" s="44">
        <f t="shared" si="19"/>
        <v>3.2737397821989574E-3</v>
      </c>
      <c r="R173" s="2">
        <f t="shared" si="20"/>
        <v>17316764.476028185</v>
      </c>
      <c r="S173" s="12">
        <f t="shared" si="21"/>
        <v>0.43819491219401613</v>
      </c>
    </row>
    <row r="174" spans="2:19" x14ac:dyDescent="0.35">
      <c r="B174" s="1">
        <f t="shared" si="22"/>
        <v>169</v>
      </c>
      <c r="C174" s="4">
        <f t="shared" si="23"/>
        <v>7644320.2249886123</v>
      </c>
      <c r="D174" s="4">
        <f>IF(B174="",IF(B173="","",SUM($D$6:D173)),C174*($G$2/12))</f>
        <v>24525.527388505132</v>
      </c>
      <c r="E174" s="4">
        <f>IF(B174="",IF(B173="","",SUM($E$6:E173)),(E173+(C173*((1+$G$1)^(1/12)-1))/($J$2-B172)))</f>
        <v>57911.516855974391</v>
      </c>
      <c r="F174" s="4">
        <f>IF(B174="",IF(B173="","",SUM($F$6:F173)),D174+E174)</f>
        <v>82437.044244479519</v>
      </c>
      <c r="H174" s="1">
        <f t="shared" si="17"/>
        <v>169</v>
      </c>
      <c r="I174" s="4">
        <f t="shared" si="18"/>
        <v>9701539.6616829205</v>
      </c>
      <c r="J174" s="4">
        <f>IF(H174="",IF(H173="","",SUM(J$6:J173)),I174*($G$2/12))</f>
        <v>31125.773081232703</v>
      </c>
      <c r="K174" s="4">
        <f>IF(H174="",IF(H173="","",SUM($K$6:K173)),L174-J174)</f>
        <v>59144.931792163916</v>
      </c>
      <c r="L174" s="4">
        <f>IF(H174="",IF(H173="","",SUM($L$6:L173)),I174*(100%+($G$2/12))^($J$2-H173)*($G$2/12)/((100%+$G$2/12)^($J$2-H173)-1))</f>
        <v>90270.704873396622</v>
      </c>
      <c r="P174" s="44">
        <f t="shared" si="16"/>
        <v>6.0964479716309359E-3</v>
      </c>
      <c r="Q174" s="44">
        <f t="shared" si="19"/>
        <v>3.2737397821985879E-3</v>
      </c>
      <c r="R174" s="2">
        <f t="shared" si="20"/>
        <v>17373455.056792326</v>
      </c>
      <c r="S174" s="12">
        <f t="shared" si="21"/>
        <v>0.44158835246245354</v>
      </c>
    </row>
    <row r="175" spans="2:19" x14ac:dyDescent="0.35">
      <c r="B175" s="1">
        <f t="shared" si="22"/>
        <v>170</v>
      </c>
      <c r="C175" s="4">
        <f t="shared" si="23"/>
        <v>7611244.6361244721</v>
      </c>
      <c r="D175" s="4">
        <f>IF(B175="",IF(B174="","",SUM($D$6:D174)),C175*($G$2/12))</f>
        <v>24419.409874232682</v>
      </c>
      <c r="E175" s="4">
        <f>IF(B175="",IF(B174="","",SUM($E$6:E174)),(E174+(C174*((1+$G$1)^(1/12)-1))/($J$2-B173)))</f>
        <v>58101.10409255328</v>
      </c>
      <c r="F175" s="4">
        <f>IF(B175="",IF(B174="","",SUM($F$6:F174)),D175+E175)</f>
        <v>82520.513966785962</v>
      </c>
      <c r="H175" s="1">
        <f t="shared" si="17"/>
        <v>170</v>
      </c>
      <c r="I175" s="4">
        <f t="shared" si="18"/>
        <v>9673961.4211136643</v>
      </c>
      <c r="J175" s="4">
        <f>IF(H175="",IF(H174="","",SUM(J$6:J174)),I175*($G$2/12))</f>
        <v>31037.292892739675</v>
      </c>
      <c r="K175" s="4">
        <f>IF(H175="",IF(H174="","",SUM($K$6:K174)),L175-J175)</f>
        <v>59528.934778368071</v>
      </c>
      <c r="L175" s="4">
        <f>IF(H175="",IF(H174="","",SUM($L$6:L174)),I175*(100%+($G$2/12))^($J$2-H174)*($G$2/12)/((100%+$G$2/12)^($J$2-H174)-1))</f>
        <v>90566.227671107743</v>
      </c>
      <c r="P175" s="44">
        <f t="shared" si="16"/>
        <v>6.1535220358068278E-3</v>
      </c>
      <c r="Q175" s="44">
        <f t="shared" si="19"/>
        <v>3.2737397821983034E-3</v>
      </c>
      <c r="R175" s="2">
        <f t="shared" si="20"/>
        <v>17430331.227765992</v>
      </c>
      <c r="S175" s="12">
        <f t="shared" si="21"/>
        <v>0.44499268001841896</v>
      </c>
    </row>
    <row r="176" spans="2:19" x14ac:dyDescent="0.35">
      <c r="B176" s="1">
        <f t="shared" si="22"/>
        <v>171</v>
      </c>
      <c r="C176" s="4">
        <f t="shared" si="23"/>
        <v>7577870.5584933897</v>
      </c>
      <c r="D176" s="4">
        <f>IF(B176="",IF(B175="","",SUM($D$6:D175)),C176*($G$2/12))</f>
        <v>24312.334708499628</v>
      </c>
      <c r="E176" s="4">
        <f>IF(B176="",IF(B175="","",SUM($E$6:E175)),(E175+(C175*((1+$G$1)^(1/12)-1))/($J$2-B174)))</f>
        <v>58291.311988410751</v>
      </c>
      <c r="F176" s="4">
        <f>IF(B176="",IF(B175="","",SUM($F$6:F175)),D176+E176)</f>
        <v>82603.646696910379</v>
      </c>
      <c r="H176" s="1">
        <f t="shared" si="17"/>
        <v>171</v>
      </c>
      <c r="I176" s="4">
        <f t="shared" si="18"/>
        <v>9645907.6364490781</v>
      </c>
      <c r="J176" s="4">
        <f>IF(H176="",IF(H175="","",SUM(J$6:J175)),I176*($G$2/12))</f>
        <v>30947.287000274126</v>
      </c>
      <c r="K176" s="4">
        <f>IF(H176="",IF(H175="","",SUM($K$6:K175)),L176-J176)</f>
        <v>59915.430933284195</v>
      </c>
      <c r="L176" s="4">
        <f>IF(H176="",IF(H175="","",SUM($L$6:L175)),I176*(100%+($G$2/12))^($J$2-H175)*($G$2/12)/((100%+$G$2/12)^($J$2-H175)-1))</f>
        <v>90862.717933558321</v>
      </c>
      <c r="P176" s="44">
        <f t="shared" si="16"/>
        <v>6.211487108468799E-3</v>
      </c>
      <c r="Q176" s="44">
        <f t="shared" si="19"/>
        <v>3.2737397821987822E-3</v>
      </c>
      <c r="R176" s="2">
        <f t="shared" si="20"/>
        <v>17487393.596523233</v>
      </c>
      <c r="S176" s="12">
        <f t="shared" si="21"/>
        <v>0.44840792979195965</v>
      </c>
    </row>
    <row r="177" spans="2:19" x14ac:dyDescent="0.35">
      <c r="B177" s="1">
        <f t="shared" si="22"/>
        <v>172</v>
      </c>
      <c r="C177" s="4">
        <f t="shared" si="23"/>
        <v>7544196.3922296595</v>
      </c>
      <c r="D177" s="4">
        <f>IF(B177="",IF(B176="","",SUM($D$6:D176)),C177*($G$2/12))</f>
        <v>24204.296758403492</v>
      </c>
      <c r="E177" s="4">
        <f>IF(B177="",IF(B176="","",SUM($E$6:E176)),(E176+(C176*((1+$G$1)^(1/12)-1))/($J$2-B175)))</f>
        <v>58482.142575423779</v>
      </c>
      <c r="F177" s="4">
        <f>IF(B177="",IF(B176="","",SUM($F$6:F176)),D177+E177)</f>
        <v>82686.439333827264</v>
      </c>
      <c r="H177" s="1">
        <f t="shared" si="17"/>
        <v>172</v>
      </c>
      <c r="I177" s="4">
        <f t="shared" si="18"/>
        <v>9617374.2495508399</v>
      </c>
      <c r="J177" s="4">
        <f>IF(H177="",IF(H176="","",SUM(J$6:J176)),I177*($G$2/12))</f>
        <v>30855.742383975612</v>
      </c>
      <c r="K177" s="4">
        <f>IF(H177="",IF(H176="","",SUM($K$6:K176)),L177-J177)</f>
        <v>60304.436444000516</v>
      </c>
      <c r="L177" s="4">
        <f>IF(H177="",IF(H176="","",SUM($L$6:L176)),I177*(100%+($G$2/12))^($J$2-H176)*($G$2/12)/((100%+$G$2/12)^($J$2-H176)-1))</f>
        <v>91160.178827976124</v>
      </c>
      <c r="P177" s="44">
        <f t="shared" si="16"/>
        <v>6.2703639142270996E-3</v>
      </c>
      <c r="Q177" s="44">
        <f t="shared" si="19"/>
        <v>3.2737397821988581E-3</v>
      </c>
      <c r="R177" s="2">
        <f t="shared" si="20"/>
        <v>17544642.772627141</v>
      </c>
      <c r="S177" s="12">
        <f t="shared" si="21"/>
        <v>0.45183413682519052</v>
      </c>
    </row>
    <row r="178" spans="2:19" x14ac:dyDescent="0.35">
      <c r="B178" s="1">
        <f t="shared" si="22"/>
        <v>173</v>
      </c>
      <c r="C178" s="4">
        <f t="shared" si="23"/>
        <v>7510220.5301915016</v>
      </c>
      <c r="D178" s="4">
        <f>IF(B178="",IF(B177="","",SUM($D$6:D177)),C178*($G$2/12))</f>
        <v>24095.290867697735</v>
      </c>
      <c r="E178" s="4">
        <f>IF(B178="",IF(B177="","",SUM($E$6:E177)),(E177+(C177*((1+$G$1)^(1/12)-1))/($J$2-B176)))</f>
        <v>58673.597892121172</v>
      </c>
      <c r="F178" s="4">
        <f>IF(B178="",IF(B177="","",SUM($F$6:F177)),D178+E178)</f>
        <v>82768.888759818903</v>
      </c>
      <c r="H178" s="1">
        <f t="shared" si="17"/>
        <v>173</v>
      </c>
      <c r="I178" s="4">
        <f t="shared" si="18"/>
        <v>9588357.1727552582</v>
      </c>
      <c r="J178" s="4">
        <f>IF(H178="",IF(H177="","",SUM(J$6:J177)),I178*($G$2/12))</f>
        <v>30762.645929256454</v>
      </c>
      <c r="K178" s="4">
        <f>IF(H178="",IF(H177="","",SUM($K$6:K177)),L178-J178)</f>
        <v>60695.967602701159</v>
      </c>
      <c r="L178" s="4">
        <f>IF(H178="",IF(H177="","",SUM($L$6:L177)),I178*(100%+($G$2/12))^($J$2-H177)*($G$2/12)/((100%+$G$2/12)^($J$2-H177)-1))</f>
        <v>91458.613531957613</v>
      </c>
      <c r="P178" s="44">
        <f t="shared" si="16"/>
        <v>6.3301738253102539E-3</v>
      </c>
      <c r="Q178" s="44">
        <f t="shared" si="19"/>
        <v>3.2737397821986582E-3</v>
      </c>
      <c r="R178" s="2">
        <f t="shared" si="20"/>
        <v>17602079.36763636</v>
      </c>
      <c r="S178" s="12">
        <f t="shared" si="21"/>
        <v>0.45527133627265309</v>
      </c>
    </row>
    <row r="179" spans="2:19" x14ac:dyDescent="0.35">
      <c r="B179" s="1">
        <f t="shared" si="22"/>
        <v>174</v>
      </c>
      <c r="C179" s="4">
        <f t="shared" si="23"/>
        <v>7475941.3579305708</v>
      </c>
      <c r="D179" s="4">
        <f>IF(B179="",IF(B178="","",SUM($D$6:D178)),C179*($G$2/12))</f>
        <v>23985.311856693916</v>
      </c>
      <c r="E179" s="4">
        <f>IF(B179="",IF(B178="","",SUM($E$6:E178)),(E178+(C178*((1+$G$1)^(1/12)-1))/($J$2-B177)))</f>
        <v>58865.679983705348</v>
      </c>
      <c r="F179" s="4">
        <f>IF(B179="",IF(B178="","",SUM($F$6:F178)),D179+E179)</f>
        <v>82850.991840399263</v>
      </c>
      <c r="H179" s="1">
        <f t="shared" si="17"/>
        <v>174</v>
      </c>
      <c r="I179" s="4">
        <f t="shared" si="18"/>
        <v>9558852.2886711769</v>
      </c>
      <c r="J179" s="4">
        <f>IF(H179="",IF(H178="","",SUM(J$6:J178)),I179*($G$2/12))</f>
        <v>30667.984426153362</v>
      </c>
      <c r="K179" s="4">
        <f>IF(H179="",IF(H178="","",SUM($K$6:K178)),L179-J179)</f>
        <v>61090.040807348487</v>
      </c>
      <c r="L179" s="4">
        <f>IF(H179="",IF(H178="","",SUM($L$6:L178)),I179*(100%+($G$2/12))^($J$2-H178)*($G$2/12)/((100%+$G$2/12)^($J$2-H178)-1))</f>
        <v>91758.025233501845</v>
      </c>
      <c r="P179" s="44">
        <f t="shared" si="16"/>
        <v>6.3909388870618186E-3</v>
      </c>
      <c r="Q179" s="44">
        <f t="shared" si="19"/>
        <v>3.2737397821978867E-3</v>
      </c>
      <c r="R179" s="2">
        <f t="shared" si="20"/>
        <v>17659703.995111614</v>
      </c>
      <c r="S179" s="12">
        <f t="shared" si="21"/>
        <v>0.45871956340167624</v>
      </c>
    </row>
    <row r="180" spans="2:19" x14ac:dyDescent="0.35">
      <c r="B180" s="1">
        <f t="shared" si="22"/>
        <v>175</v>
      </c>
      <c r="C180" s="4">
        <f t="shared" si="23"/>
        <v>7441357.2536613401</v>
      </c>
      <c r="D180" s="4">
        <f>IF(B180="",IF(B179="","",SUM($D$6:D179)),C180*($G$2/12))</f>
        <v>23874.354522163467</v>
      </c>
      <c r="E180" s="4">
        <f>IF(B180="",IF(B179="","",SUM($E$6:E179)),(E179+(C179*((1+$G$1)^(1/12)-1))/($J$2-B178)))</f>
        <v>59058.390902074192</v>
      </c>
      <c r="F180" s="4">
        <f>IF(B180="",IF(B179="","",SUM($F$6:F179)),D180+E180)</f>
        <v>82932.745424237655</v>
      </c>
      <c r="H180" s="1">
        <f t="shared" si="17"/>
        <v>175</v>
      </c>
      <c r="I180" s="4">
        <f t="shared" si="18"/>
        <v>9528855.4499765281</v>
      </c>
      <c r="J180" s="4">
        <f>IF(H180="",IF(H179="","",SUM(J$6:J179)),I180*($G$2/12))</f>
        <v>30571.744568674694</v>
      </c>
      <c r="K180" s="4">
        <f>IF(H180="",IF(H179="","",SUM($K$6:K179)),L180-J180)</f>
        <v>61486.672562370048</v>
      </c>
      <c r="L180" s="4">
        <f>IF(H180="",IF(H179="","",SUM($L$6:L179)),I180*(100%+($G$2/12))^($J$2-H179)*($G$2/12)/((100%+$G$2/12)^($J$2-H179)-1))</f>
        <v>92058.417131044742</v>
      </c>
      <c r="P180" s="44">
        <f t="shared" si="16"/>
        <v>6.4526818446512908E-3</v>
      </c>
      <c r="Q180" s="44">
        <f t="shared" si="19"/>
        <v>3.2737397821985884E-3</v>
      </c>
      <c r="R180" s="2">
        <f t="shared" si="20"/>
        <v>17717517.270622268</v>
      </c>
      <c r="S180" s="12">
        <f t="shared" si="21"/>
        <v>0.46217885359273825</v>
      </c>
    </row>
    <row r="181" spans="2:19" x14ac:dyDescent="0.35">
      <c r="B181" s="1">
        <f t="shared" si="22"/>
        <v>176</v>
      </c>
      <c r="C181" s="4">
        <f t="shared" si="23"/>
        <v>7406466.5882303631</v>
      </c>
      <c r="D181" s="4">
        <f>IF(B181="",IF(B180="","",SUM($D$6:D180)),C181*($G$2/12))</f>
        <v>23762.413637239082</v>
      </c>
      <c r="E181" s="4">
        <f>IF(B181="",IF(B180="","",SUM($E$6:E180)),(E180+(C180*((1+$G$1)^(1/12)-1))/($J$2-B179)))</f>
        <v>59251.732705842966</v>
      </c>
      <c r="F181" s="4">
        <f>IF(B181="",IF(B180="","",SUM($F$6:F180)),D181+E181)</f>
        <v>83014.146343082044</v>
      </c>
      <c r="H181" s="1">
        <f t="shared" si="17"/>
        <v>176</v>
      </c>
      <c r="I181" s="4">
        <f t="shared" si="18"/>
        <v>9498362.4792135265</v>
      </c>
      <c r="J181" s="4">
        <f>IF(H181="",IF(H180="","",SUM(J$6:J180)),I181*($G$2/12))</f>
        <v>30473.912954143398</v>
      </c>
      <c r="K181" s="4">
        <f>IF(H181="",IF(H180="","",SUM($K$6:K180)),L181-J181)</f>
        <v>61885.879479349547</v>
      </c>
      <c r="L181" s="4">
        <f>IF(H181="",IF(H180="","",SUM($L$6:L180)),I181*(100%+($G$2/12))^($J$2-H180)*($G$2/12)/((100%+$G$2/12)^($J$2-H180)-1))</f>
        <v>92359.792433492941</v>
      </c>
      <c r="P181" s="44">
        <f t="shared" si="16"/>
        <v>6.5154261710670949E-3</v>
      </c>
      <c r="Q181" s="44">
        <f t="shared" si="19"/>
        <v>3.273739782199307E-3</v>
      </c>
      <c r="R181" s="2">
        <f t="shared" si="20"/>
        <v>17775519.8117529</v>
      </c>
      <c r="S181" s="12">
        <f t="shared" si="21"/>
        <v>0.46564924233982991</v>
      </c>
    </row>
    <row r="182" spans="2:19" x14ac:dyDescent="0.35">
      <c r="B182" s="1">
        <f t="shared" si="22"/>
        <v>177</v>
      </c>
      <c r="C182" s="4">
        <f t="shared" si="23"/>
        <v>7371267.725085414</v>
      </c>
      <c r="D182" s="4">
        <f>IF(B182="",IF(B181="","",SUM($D$6:D181)),C182*($G$2/12))</f>
        <v>23649.483951315706</v>
      </c>
      <c r="E182" s="4">
        <f>IF(B182="",IF(B181="","",SUM($E$6:E181)),(E181+(C181*((1+$G$1)^(1/12)-1))/($J$2-B180)))</f>
        <v>59445.707460366299</v>
      </c>
      <c r="F182" s="4">
        <f>IF(B182="",IF(B181="","",SUM($F$6:F181)),D182+E182)</f>
        <v>83095.191411681997</v>
      </c>
      <c r="H182" s="1">
        <f t="shared" si="17"/>
        <v>177</v>
      </c>
      <c r="I182" s="4">
        <f t="shared" si="18"/>
        <v>9467369.1685825177</v>
      </c>
      <c r="J182" s="4">
        <f>IF(H182="",IF(H181="","",SUM(J$6:J181)),I182*($G$2/12))</f>
        <v>30374.476082535577</v>
      </c>
      <c r="K182" s="4">
        <f>IF(H182="",IF(H181="","",SUM($K$6:K181)),L182-J182)</f>
        <v>62287.678277722516</v>
      </c>
      <c r="L182" s="4">
        <f>IF(H182="",IF(H181="","",SUM($L$6:L181)),I182*(100%+($G$2/12))^($J$2-H181)*($G$2/12)/((100%+$G$2/12)^($J$2-H181)-1))</f>
        <v>92662.154360258093</v>
      </c>
      <c r="P182" s="44">
        <f t="shared" si="16"/>
        <v>6.5791960964640839E-3</v>
      </c>
      <c r="Q182" s="44">
        <f t="shared" si="19"/>
        <v>3.2737397821988269E-3</v>
      </c>
      <c r="R182" s="2">
        <f t="shared" si="20"/>
        <v>17833712.238109902</v>
      </c>
      <c r="S182" s="12">
        <f t="shared" si="21"/>
        <v>0.46913076525081843</v>
      </c>
    </row>
    <row r="183" spans="2:19" x14ac:dyDescent="0.35">
      <c r="B183" s="1">
        <f t="shared" si="22"/>
        <v>178</v>
      </c>
      <c r="C183" s="4">
        <f t="shared" si="23"/>
        <v>7335759.0202445053</v>
      </c>
      <c r="D183" s="4">
        <f>IF(B183="",IF(B182="","",SUM($D$6:D182)),C183*($G$2/12))</f>
        <v>23535.56018995112</v>
      </c>
      <c r="E183" s="4">
        <f>IF(B183="",IF(B182="","",SUM($E$6:E182)),(E182+(C182*((1+$G$1)^(1/12)-1))/($J$2-B181)))</f>
        <v>59640.31723776026</v>
      </c>
      <c r="F183" s="4">
        <f>IF(B183="",IF(B182="","",SUM($F$6:F182)),D183+E183)</f>
        <v>83175.877427711384</v>
      </c>
      <c r="H183" s="1">
        <f t="shared" si="17"/>
        <v>178</v>
      </c>
      <c r="I183" s="4">
        <f t="shared" si="18"/>
        <v>9435871.279734429</v>
      </c>
      <c r="J183" s="4">
        <f>IF(H183="",IF(H182="","",SUM(J$6:J182)),I183*($G$2/12))</f>
        <v>30273.420355814626</v>
      </c>
      <c r="K183" s="4">
        <f>IF(H183="",IF(H182="","",SUM($K$6:K182)),L183-J183)</f>
        <v>62692.085785476898</v>
      </c>
      <c r="L183" s="4">
        <f>IF(H183="",IF(H182="","",SUM($L$6:L182)),I183*(100%+($G$2/12))^($J$2-H182)*($G$2/12)/((100%+$G$2/12)^($J$2-H182)-1))</f>
        <v>92965.506141291524</v>
      </c>
      <c r="P183" s="44">
        <f t="shared" si="16"/>
        <v>6.6440166389426791E-3</v>
      </c>
      <c r="Q183" s="44">
        <f t="shared" si="19"/>
        <v>3.2737397821988828E-3</v>
      </c>
      <c r="R183" s="2">
        <f t="shared" si="20"/>
        <v>17892095.17132809</v>
      </c>
      <c r="S183" s="12">
        <f t="shared" si="21"/>
        <v>0.47262345804781314</v>
      </c>
    </row>
    <row r="184" spans="2:19" x14ac:dyDescent="0.35">
      <c r="B184" s="1">
        <f t="shared" si="22"/>
        <v>179</v>
      </c>
      <c r="C184" s="4">
        <f t="shared" si="23"/>
        <v>7299938.8222647803</v>
      </c>
      <c r="D184" s="4">
        <f>IF(B184="",IF(B183="","",SUM($D$6:D183)),C184*($G$2/12))</f>
        <v>23420.637054766172</v>
      </c>
      <c r="E184" s="4">
        <f>IF(B184="",IF(B183="","",SUM($E$6:E183)),(E183+(C183*((1+$G$1)^(1/12)-1))/($J$2-B182)))</f>
        <v>59835.564116924477</v>
      </c>
      <c r="F184" s="4">
        <f>IF(B184="",IF(B183="","",SUM($F$6:F183)),D184+E184)</f>
        <v>83256.201171690656</v>
      </c>
      <c r="H184" s="1">
        <f t="shared" si="17"/>
        <v>179</v>
      </c>
      <c r="I184" s="4">
        <f t="shared" si="18"/>
        <v>9403864.5435618628</v>
      </c>
      <c r="J184" s="4">
        <f>IF(H184="",IF(H183="","",SUM(J$6:J183)),I184*($G$2/12))</f>
        <v>30170.732077260978</v>
      </c>
      <c r="K184" s="4">
        <f>IF(H184="",IF(H183="","",SUM($K$6:K183)),L184-J184)</f>
        <v>63099.118939857522</v>
      </c>
      <c r="L184" s="4">
        <f>IF(H184="",IF(H183="","",SUM($L$6:L183)),I184*(100%+($G$2/12))^($J$2-H183)*($G$2/12)/((100%+$G$2/12)^($J$2-H183)-1))</f>
        <v>93269.851017118504</v>
      </c>
      <c r="P184" s="44">
        <f t="shared" si="16"/>
        <v>6.7099136368416606E-3</v>
      </c>
      <c r="Q184" s="44">
        <f t="shared" si="19"/>
        <v>3.2737397821986673E-3</v>
      </c>
      <c r="R184" s="2">
        <f t="shared" si="20"/>
        <v>17950669.235077355</v>
      </c>
      <c r="S184" s="12">
        <f t="shared" si="21"/>
        <v>0.47612735656753141</v>
      </c>
    </row>
    <row r="185" spans="2:19" x14ac:dyDescent="0.35">
      <c r="B185" s="1">
        <f t="shared" si="22"/>
        <v>180</v>
      </c>
      <c r="C185" s="4">
        <f t="shared" si="23"/>
        <v>7263805.4722112827</v>
      </c>
      <c r="D185" s="4">
        <f>IF(B185="",IF(B184="","",SUM($D$6:D184)),C185*($G$2/12))</f>
        <v>23304.709223344533</v>
      </c>
      <c r="E185" s="4">
        <f>IF(B185="",IF(B184="","",SUM($E$6:E184)),(E184+(C184*((1+$G$1)^(1/12)-1))/($J$2-B183)))</f>
        <v>60031.450183564368</v>
      </c>
      <c r="F185" s="4">
        <f>IF(B185="",IF(B184="","",SUM($F$6:F184)),D185+E185)</f>
        <v>83336.159406908904</v>
      </c>
      <c r="H185" s="1">
        <f t="shared" si="17"/>
        <v>180</v>
      </c>
      <c r="I185" s="4">
        <f t="shared" si="18"/>
        <v>9371344.6599887777</v>
      </c>
      <c r="J185" s="4">
        <f>IF(H185="",IF(H184="","",SUM(J$6:J184)),I185*($G$2/12))</f>
        <v>30066.397450797329</v>
      </c>
      <c r="K185" s="4">
        <f>IF(H185="",IF(H184="","",SUM($K$6:K184)),L185-J185)</f>
        <v>63508.794788075698</v>
      </c>
      <c r="L185" s="4">
        <f>IF(H185="",IF(H184="","",SUM($L$6:L184)),I185*(100%+($G$2/12))^($J$2-H184)*($G$2/12)/((100%+$G$2/12)^($J$2-H184)-1))</f>
        <v>93575.192238873031</v>
      </c>
      <c r="P185" s="44">
        <f t="shared" si="16"/>
        <v>6.7769137826323156E-3</v>
      </c>
      <c r="Q185" s="44">
        <f t="shared" si="19"/>
        <v>3.2737397821991261E-3</v>
      </c>
      <c r="R185" s="2">
        <f t="shared" si="20"/>
        <v>18009435.055069324</v>
      </c>
      <c r="S185" s="12">
        <f t="shared" si="21"/>
        <v>0.47964249676166731</v>
      </c>
    </row>
    <row r="186" spans="2:19" x14ac:dyDescent="0.35">
      <c r="B186" s="1">
        <f t="shared" si="22"/>
        <v>181</v>
      </c>
      <c r="C186" s="4">
        <f t="shared" si="23"/>
        <v>7227357.3036256013</v>
      </c>
      <c r="D186" s="4">
        <f>IF(B186="",IF(B185="","",SUM($D$6:D185)),C186*($G$2/12))</f>
        <v>23187.771349132137</v>
      </c>
      <c r="E186" s="4">
        <f>IF(B186="",IF(B185="","",SUM($E$6:E185)),(E185+(C185*((1+$G$1)^(1/12)-1))/($J$2-B184)))</f>
        <v>60227.977530213393</v>
      </c>
      <c r="F186" s="4">
        <f>IF(B186="",IF(B185="","",SUM($F$6:F185)),D186+E186)</f>
        <v>83415.748879345527</v>
      </c>
      <c r="H186" s="1">
        <f t="shared" si="17"/>
        <v>181</v>
      </c>
      <c r="I186" s="4">
        <f t="shared" si="18"/>
        <v>9338307.2977587879</v>
      </c>
      <c r="J186" s="4">
        <f>IF(H186="",IF(H185="","",SUM(J$6:J185)),I186*($G$2/12))</f>
        <v>29960.402580309445</v>
      </c>
      <c r="K186" s="4">
        <f>IF(H186="",IF(H185="","",SUM($K$6:K185)),L186-J186)</f>
        <v>63921.130488022842</v>
      </c>
      <c r="L186" s="4">
        <f>IF(H186="",IF(H185="","",SUM($L$6:L185)),I186*(100%+($G$2/12))^($J$2-H185)*($G$2/12)/((100%+$G$2/12)^($J$2-H185)-1))</f>
        <v>93881.533068332283</v>
      </c>
      <c r="P186" s="44">
        <f t="shared" si="16"/>
        <v>6.845044658507226E-3</v>
      </c>
      <c r="Q186" s="44">
        <f t="shared" si="19"/>
        <v>3.2737397821982956E-3</v>
      </c>
      <c r="R186" s="2">
        <f t="shared" si="20"/>
        <v>18068393.259064034</v>
      </c>
      <c r="S186" s="12">
        <f t="shared" si="21"/>
        <v>0.48316891469725937</v>
      </c>
    </row>
    <row r="187" spans="2:19" x14ac:dyDescent="0.35">
      <c r="B187" s="1">
        <f t="shared" si="22"/>
        <v>182</v>
      </c>
      <c r="C187" s="4">
        <f t="shared" si="23"/>
        <v>7190592.6424943916</v>
      </c>
      <c r="D187" s="4">
        <f>IF(B187="",IF(B186="","",SUM($D$6:D186)),C187*($G$2/12))</f>
        <v>23069.818061336173</v>
      </c>
      <c r="E187" s="4">
        <f>IF(B187="",IF(B186="","",SUM($E$6:E186)),(E186+(C186*((1+$G$1)^(1/12)-1))/($J$2-B185)))</f>
        <v>60425.148256255437</v>
      </c>
      <c r="F187" s="4">
        <f>IF(B187="",IF(B186="","",SUM($F$6:F186)),D187+E187)</f>
        <v>83494.966317591607</v>
      </c>
      <c r="H187" s="1">
        <f t="shared" si="17"/>
        <v>182</v>
      </c>
      <c r="I187" s="4">
        <f t="shared" si="18"/>
        <v>9304748.0942220353</v>
      </c>
      <c r="J187" s="4">
        <f>IF(H187="",IF(H186="","",SUM(J$6:J186)),I187*($G$2/12))</f>
        <v>29852.733468962364</v>
      </c>
      <c r="K187" s="4">
        <f>IF(H187="",IF(H186="","",SUM($K$6:K186)),L187-J187)</f>
        <v>64336.143308989485</v>
      </c>
      <c r="L187" s="4">
        <f>IF(H187="",IF(H186="","",SUM($L$6:L186)),I187*(100%+($G$2/12))^($J$2-H186)*($G$2/12)/((100%+$G$2/12)^($J$2-H186)-1))</f>
        <v>94188.876777951853</v>
      </c>
      <c r="P187" s="44">
        <f t="shared" si="16"/>
        <v>6.914334773763544E-3</v>
      </c>
      <c r="Q187" s="44">
        <f t="shared" si="19"/>
        <v>3.2737397821983602E-3</v>
      </c>
      <c r="R187" s="2">
        <f t="shared" si="20"/>
        <v>18127544.476876646</v>
      </c>
      <c r="S187" s="12">
        <f t="shared" si="21"/>
        <v>0.48670664655706131</v>
      </c>
    </row>
    <row r="188" spans="2:19" x14ac:dyDescent="0.35">
      <c r="B188" s="1">
        <f t="shared" si="22"/>
        <v>183</v>
      </c>
      <c r="C188" s="4">
        <f t="shared" si="23"/>
        <v>7153509.8072177656</v>
      </c>
      <c r="D188" s="4">
        <f>IF(B188="",IF(B187="","",SUM($D$6:D187)),C188*($G$2/12))</f>
        <v>22950.843964823664</v>
      </c>
      <c r="E188" s="4">
        <f>IF(B188="",IF(B187="","",SUM($E$6:E187)),(E187+(C187*((1+$G$1)^(1/12)-1))/($J$2-B186)))</f>
        <v>60622.964467947211</v>
      </c>
      <c r="F188" s="4">
        <f>IF(B188="",IF(B187="","",SUM($F$6:F187)),D188+E188)</f>
        <v>83573.808432770878</v>
      </c>
      <c r="H188" s="1">
        <f t="shared" si="17"/>
        <v>183</v>
      </c>
      <c r="I188" s="4">
        <f t="shared" si="18"/>
        <v>9270662.6551206559</v>
      </c>
      <c r="J188" s="4">
        <f>IF(H188="",IF(H187="","",SUM(J$6:J187)),I188*($G$2/12))</f>
        <v>29743.376018512106</v>
      </c>
      <c r="K188" s="4">
        <f>IF(H188="",IF(H187="","",SUM($K$6:K187)),L188-J188)</f>
        <v>64753.850632388363</v>
      </c>
      <c r="L188" s="4">
        <f>IF(H188="",IF(H187="","",SUM($L$6:L187)),I188*(100%+($G$2/12))^($J$2-H187)*($G$2/12)/((100%+$G$2/12)^($J$2-H187)-1))</f>
        <v>94497.226650900469</v>
      </c>
      <c r="P188" s="44">
        <f t="shared" si="16"/>
        <v>6.9848136040870324E-3</v>
      </c>
      <c r="Q188" s="44">
        <f t="shared" si="19"/>
        <v>3.2737397821989557E-3</v>
      </c>
      <c r="R188" s="2">
        <f t="shared" si="20"/>
        <v>18186889.340384178</v>
      </c>
      <c r="S188" s="12">
        <f t="shared" si="21"/>
        <v>0.49025572863991357</v>
      </c>
    </row>
    <row r="189" spans="2:19" x14ac:dyDescent="0.35">
      <c r="B189" s="1">
        <f t="shared" si="22"/>
        <v>184</v>
      </c>
      <c r="C189" s="4">
        <f t="shared" si="23"/>
        <v>7116107.1085775634</v>
      </c>
      <c r="D189" s="4">
        <f>IF(B189="",IF(B188="","",SUM($D$6:D188)),C189*($G$2/12))</f>
        <v>22830.843640019684</v>
      </c>
      <c r="E189" s="4">
        <f>IF(B189="",IF(B188="","",SUM($E$6:E188)),(E188+(C188*((1+$G$1)^(1/12)-1))/($J$2-B187)))</f>
        <v>60821.428278440762</v>
      </c>
      <c r="F189" s="4">
        <f>IF(B189="",IF(B188="","",SUM($F$6:F188)),D189+E189)</f>
        <v>83652.27191846045</v>
      </c>
      <c r="H189" s="1">
        <f t="shared" si="17"/>
        <v>184</v>
      </c>
      <c r="I189" s="4">
        <f t="shared" si="18"/>
        <v>9236046.5543728154</v>
      </c>
      <c r="J189" s="4">
        <f>IF(H189="",IF(H188="","",SUM(J$6:J188)),I189*($G$2/12))</f>
        <v>29632.316028612782</v>
      </c>
      <c r="K189" s="4">
        <f>IF(H189="",IF(H188="","",SUM($K$6:K188)),L189-J189)</f>
        <v>65174.269952482151</v>
      </c>
      <c r="L189" s="4">
        <f>IF(H189="",IF(H188="","",SUM($L$6:L188)),I189*(100%+($G$2/12))^($J$2-H188)*($G$2/12)/((100%+$G$2/12)^($J$2-H188)-1))</f>
        <v>94806.585981094933</v>
      </c>
      <c r="P189" s="44">
        <f t="shared" si="16"/>
        <v>7.0565116328506735E-3</v>
      </c>
      <c r="Q189" s="44">
        <f t="shared" si="19"/>
        <v>3.2737397821983164E-3</v>
      </c>
      <c r="R189" s="2">
        <f t="shared" si="20"/>
        <v>18246428.483532242</v>
      </c>
      <c r="S189" s="12">
        <f t="shared" si="21"/>
        <v>0.49381619736111493</v>
      </c>
    </row>
    <row r="190" spans="2:19" x14ac:dyDescent="0.35">
      <c r="B190" s="1">
        <f t="shared" si="22"/>
        <v>185</v>
      </c>
      <c r="C190" s="4">
        <f t="shared" si="23"/>
        <v>7078382.8497054968</v>
      </c>
      <c r="D190" s="4">
        <f>IF(B190="",IF(B189="","",SUM($D$6:D189)),C190*($G$2/12))</f>
        <v>22709.811642805136</v>
      </c>
      <c r="E190" s="4">
        <f>IF(B190="",IF(B189="","",SUM($E$6:E189)),(E189+(C189*((1+$G$1)^(1/12)-1))/($J$2-B188)))</f>
        <v>61020.541807806054</v>
      </c>
      <c r="F190" s="4">
        <f>IF(B190="",IF(B189="","",SUM($F$6:F189)),D190+E190)</f>
        <v>83730.35345061119</v>
      </c>
      <c r="H190" s="1">
        <f t="shared" si="17"/>
        <v>185</v>
      </c>
      <c r="I190" s="4">
        <f t="shared" si="18"/>
        <v>9200895.3338553067</v>
      </c>
      <c r="J190" s="4">
        <f>IF(H190="",IF(H189="","",SUM(J$6:J189)),I190*($G$2/12))</f>
        <v>29519.539196119109</v>
      </c>
      <c r="K190" s="4">
        <f>IF(H190="",IF(H189="","",SUM($K$6:K189)),L190-J190)</f>
        <v>65597.418877116637</v>
      </c>
      <c r="L190" s="4">
        <f>IF(H190="",IF(H189="","",SUM($L$6:L189)),I190*(100%+($G$2/12))^($J$2-H189)*($G$2/12)/((100%+$G$2/12)^($J$2-H189)-1))</f>
        <v>95116.958073235743</v>
      </c>
      <c r="P190" s="44">
        <f t="shared" si="16"/>
        <v>7.1294603945494918E-3</v>
      </c>
      <c r="Q190" s="44">
        <f t="shared" si="19"/>
        <v>3.2737397821993048E-3</v>
      </c>
      <c r="R190" s="2">
        <f t="shared" si="20"/>
        <v>18306162.542341828</v>
      </c>
      <c r="S190" s="12">
        <f t="shared" si="21"/>
        <v>0.49738808925279671</v>
      </c>
    </row>
    <row r="191" spans="2:19" x14ac:dyDescent="0.35">
      <c r="B191" s="1">
        <f t="shared" si="22"/>
        <v>186</v>
      </c>
      <c r="C191" s="4">
        <f t="shared" si="23"/>
        <v>7040335.3260511588</v>
      </c>
      <c r="D191" s="4">
        <f>IF(B191="",IF(B190="","",SUM($D$6:D190)),C191*($G$2/12))</f>
        <v>22587.742504414135</v>
      </c>
      <c r="E191" s="4">
        <f>IF(B191="",IF(B190="","",SUM($E$6:E190)),(E190+(C190*((1+$G$1)^(1/12)-1))/($J$2-B189)))</f>
        <v>61220.307183053599</v>
      </c>
      <c r="F191" s="4">
        <f>IF(B191="",IF(B190="","",SUM($F$6:F190)),D191+E191)</f>
        <v>83808.049687467734</v>
      </c>
      <c r="H191" s="1">
        <f t="shared" si="17"/>
        <v>186</v>
      </c>
      <c r="I191" s="4">
        <f t="shared" si="18"/>
        <v>9165204.5031846929</v>
      </c>
      <c r="J191" s="4">
        <f>IF(H191="",IF(H190="","",SUM(J$6:J190)),I191*($G$2/12))</f>
        <v>29405.031114384223</v>
      </c>
      <c r="K191" s="4">
        <f>IF(H191="",IF(H190="","",SUM($K$6:K190)),L191-J191)</f>
        <v>66023.315128457558</v>
      </c>
      <c r="L191" s="4">
        <f>IF(H191="",IF(H190="","",SUM($L$6:L190)),I191*(100%+($G$2/12))^($J$2-H190)*($G$2/12)/((100%+$G$2/12)^($J$2-H190)-1))</f>
        <v>95428.346242841784</v>
      </c>
      <c r="P191" s="44">
        <f t="shared" si="16"/>
        <v>7.2036925205014261E-3</v>
      </c>
      <c r="Q191" s="44">
        <f t="shared" si="19"/>
        <v>3.2737397821983212E-3</v>
      </c>
      <c r="R191" s="2">
        <f t="shared" si="20"/>
        <v>18366092.154916093</v>
      </c>
      <c r="S191" s="12">
        <f t="shared" si="21"/>
        <v>0.5009714409642978</v>
      </c>
    </row>
    <row r="192" spans="2:19" x14ac:dyDescent="0.35">
      <c r="B192" s="1">
        <f t="shared" si="22"/>
        <v>187</v>
      </c>
      <c r="C192" s="4">
        <f t="shared" si="23"/>
        <v>7001962.8253499158</v>
      </c>
      <c r="D192" s="4">
        <f>IF(B192="",IF(B191="","",SUM($D$6:D191)),C192*($G$2/12))</f>
        <v>22464.630731330981</v>
      </c>
      <c r="E192" s="4">
        <f>IF(B192="",IF(B191="","",SUM($E$6:E191)),(E191+(C191*((1+$G$1)^(1/12)-1))/($J$2-B190)))</f>
        <v>61420.7265381572</v>
      </c>
      <c r="F192" s="4">
        <f>IF(B192="",IF(B191="","",SUM($F$6:F191)),D192+E192)</f>
        <v>83885.357269488188</v>
      </c>
      <c r="H192" s="1">
        <f t="shared" si="17"/>
        <v>187</v>
      </c>
      <c r="I192" s="4">
        <f t="shared" si="18"/>
        <v>9128969.5394970123</v>
      </c>
      <c r="J192" s="4">
        <f>IF(H192="",IF(H191="","",SUM(J$6:J191)),I192*($G$2/12))</f>
        <v>29288.777272552914</v>
      </c>
      <c r="K192" s="4">
        <f>IF(H192="",IF(H191="","",SUM($K$6:K191)),L192-J192)</f>
        <v>66451.976543733559</v>
      </c>
      <c r="L192" s="4">
        <f>IF(H192="",IF(H191="","",SUM($L$6:L191)),I192*(100%+($G$2/12))^($J$2-H191)*($G$2/12)/((100%+$G$2/12)^($J$2-H191)-1))</f>
        <v>95740.753816286466</v>
      </c>
      <c r="P192" s="44">
        <f t="shared" si="16"/>
        <v>7.2792417869536373E-3</v>
      </c>
      <c r="Q192" s="44">
        <f t="shared" si="19"/>
        <v>3.273739782199313E-3</v>
      </c>
      <c r="R192" s="2">
        <f t="shared" si="20"/>
        <v>18426217.961447172</v>
      </c>
      <c r="S192" s="12">
        <f t="shared" si="21"/>
        <v>0.50456628926253977</v>
      </c>
    </row>
    <row r="193" spans="2:19" x14ac:dyDescent="0.35">
      <c r="B193" s="1">
        <f t="shared" si="22"/>
        <v>188</v>
      </c>
      <c r="C193" s="4">
        <f t="shared" si="23"/>
        <v>6963263.6275906647</v>
      </c>
      <c r="D193" s="4">
        <f>IF(B193="",IF(B192="","",SUM($D$6:D192)),C193*($G$2/12))</f>
        <v>22340.470805186716</v>
      </c>
      <c r="E193" s="4">
        <f>IF(B193="",IF(B192="","",SUM($E$6:E192)),(E192+(C192*((1+$G$1)^(1/12)-1))/($J$2-B191)))</f>
        <v>61621.802014076726</v>
      </c>
      <c r="F193" s="4">
        <f>IF(B193="",IF(B192="","",SUM($F$6:F192)),D193+E193)</f>
        <v>83962.272819263439</v>
      </c>
      <c r="H193" s="1">
        <f t="shared" si="17"/>
        <v>188</v>
      </c>
      <c r="I193" s="4">
        <f t="shared" si="18"/>
        <v>9092185.8872259948</v>
      </c>
      <c r="J193" s="4">
        <f>IF(H193="",IF(H192="","",SUM(J$6:J192)),I193*($G$2/12))</f>
        <v>29170.763054850067</v>
      </c>
      <c r="K193" s="4">
        <f>IF(H193="",IF(H192="","",SUM($K$6:K192)),L193-J193)</f>
        <v>66883.421075982449</v>
      </c>
      <c r="L193" s="4">
        <f>IF(H193="",IF(H192="","",SUM($L$6:L192)),I193*(100%+($G$2/12))^($J$2-H192)*($G$2/12)/((100%+$G$2/12)^($J$2-H192)-1))</f>
        <v>96054.184130832509</v>
      </c>
      <c r="P193" s="44">
        <f t="shared" si="16"/>
        <v>7.3561431657429991E-3</v>
      </c>
      <c r="Q193" s="44">
        <f t="shared" si="19"/>
        <v>3.2737397821984335E-3</v>
      </c>
      <c r="R193" s="2">
        <f t="shared" si="20"/>
        <v>18486540.604223028</v>
      </c>
      <c r="S193" s="12">
        <f t="shared" si="21"/>
        <v>0.50817267103240538</v>
      </c>
    </row>
    <row r="194" spans="2:19" x14ac:dyDescent="0.35">
      <c r="B194" s="1">
        <f t="shared" si="22"/>
        <v>189</v>
      </c>
      <c r="C194" s="4">
        <f t="shared" si="23"/>
        <v>6924236.0049834652</v>
      </c>
      <c r="D194" s="4">
        <f>IF(B194="",IF(B193="","",SUM($D$6:D193)),C194*($G$2/12))</f>
        <v>22215.257182655285</v>
      </c>
      <c r="E194" s="4">
        <f>IF(B194="",IF(B193="","",SUM($E$6:E193)),(E193+(C193*((1+$G$1)^(1/12)-1))/($J$2-B192)))</f>
        <v>61823.535758780992</v>
      </c>
      <c r="F194" s="4">
        <f>IF(B194="",IF(B193="","",SUM($F$6:F193)),D194+E194)</f>
        <v>84038.792941436273</v>
      </c>
      <c r="H194" s="1">
        <f t="shared" si="17"/>
        <v>189</v>
      </c>
      <c r="I194" s="4">
        <f t="shared" si="18"/>
        <v>9054848.9578798246</v>
      </c>
      <c r="J194" s="4">
        <f>IF(H194="",IF(H193="","",SUM(J$6:J193)),I194*($G$2/12))</f>
        <v>29050.973739864439</v>
      </c>
      <c r="K194" s="4">
        <f>IF(H194="",IF(H193="","",SUM($K$6:K193)),L194-J194)</f>
        <v>67317.666794803808</v>
      </c>
      <c r="L194" s="4">
        <f>IF(H194="",IF(H193="","",SUM($L$6:L193)),I194*(100%+($G$2/12))^($J$2-H193)*($G$2/12)/((100%+$G$2/12)^($J$2-H193)-1))</f>
        <v>96368.640534668244</v>
      </c>
      <c r="P194" s="44">
        <f t="shared" si="16"/>
        <v>7.4344328776706744E-3</v>
      </c>
      <c r="Q194" s="44">
        <f t="shared" si="19"/>
        <v>3.2737397821985892E-3</v>
      </c>
      <c r="R194" s="2">
        <f t="shared" si="20"/>
        <v>18547060.727634307</v>
      </c>
      <c r="S194" s="12">
        <f t="shared" si="21"/>
        <v>0.511790623277116</v>
      </c>
    </row>
    <row r="195" spans="2:19" x14ac:dyDescent="0.35">
      <c r="B195" s="1">
        <f t="shared" si="22"/>
        <v>190</v>
      </c>
      <c r="C195" s="4">
        <f t="shared" si="23"/>
        <v>6884878.2219270431</v>
      </c>
      <c r="D195" s="4">
        <f>IF(B195="",IF(B194="","",SUM($D$6:D194)),C195*($G$2/12))</f>
        <v>22088.984295349263</v>
      </c>
      <c r="E195" s="4">
        <f>IF(B195="",IF(B194="","",SUM($E$6:E194)),(E194+(C194*((1+$G$1)^(1/12)-1))/($J$2-B193)))</f>
        <v>62025.929927270714</v>
      </c>
      <c r="F195" s="4">
        <f>IF(B195="",IF(B194="","",SUM($F$6:F194)),D195+E195)</f>
        <v>84114.914222619976</v>
      </c>
      <c r="H195" s="1">
        <f t="shared" si="17"/>
        <v>190</v>
      </c>
      <c r="I195" s="4">
        <f t="shared" si="18"/>
        <v>9016954.1298164036</v>
      </c>
      <c r="J195" s="4">
        <f>IF(H195="",IF(H194="","",SUM(J$6:J194)),I195*($G$2/12))</f>
        <v>28929.394499827627</v>
      </c>
      <c r="K195" s="4">
        <f>IF(H195="",IF(H194="","",SUM($K$6:K194)),L195-J195)</f>
        <v>67754.731887115282</v>
      </c>
      <c r="L195" s="4">
        <f>IF(H195="",IF(H194="","",SUM($L$6:L194)),I195*(100%+($G$2/12))^($J$2-H194)*($G$2/12)/((100%+$G$2/12)^($J$2-H194)-1))</f>
        <v>96684.126386942909</v>
      </c>
      <c r="P195" s="44">
        <f t="shared" si="16"/>
        <v>7.5141484487616945E-3</v>
      </c>
      <c r="Q195" s="44">
        <f t="shared" si="19"/>
        <v>3.2737397821978255E-3</v>
      </c>
      <c r="R195" s="2">
        <f t="shared" si="20"/>
        <v>18607778.978181224</v>
      </c>
      <c r="S195" s="12">
        <f t="shared" si="21"/>
        <v>0.51542018311861171</v>
      </c>
    </row>
    <row r="196" spans="2:19" x14ac:dyDescent="0.35">
      <c r="B196" s="1">
        <f t="shared" si="22"/>
        <v>191</v>
      </c>
      <c r="C196" s="4">
        <f t="shared" si="23"/>
        <v>6845188.5349761592</v>
      </c>
      <c r="D196" s="4">
        <f>IF(B196="",IF(B195="","",SUM($D$6:D195)),C196*($G$2/12))</f>
        <v>21961.646549715177</v>
      </c>
      <c r="E196" s="4">
        <f>IF(B196="",IF(B195="","",SUM($E$6:E195)),(E195+(C195*((1+$G$1)^(1/12)-1))/($J$2-B194)))</f>
        <v>62228.986681601506</v>
      </c>
      <c r="F196" s="4">
        <f>IF(B196="",IF(B195="","",SUM($F$6:F195)),D196+E196)</f>
        <v>84190.633231316679</v>
      </c>
      <c r="H196" s="1">
        <f t="shared" si="17"/>
        <v>191</v>
      </c>
      <c r="I196" s="4">
        <f t="shared" si="18"/>
        <v>8978496.7480171192</v>
      </c>
      <c r="J196" s="4">
        <f>IF(H196="",IF(H195="","",SUM(J$6:J195)),I196*($G$2/12))</f>
        <v>28806.010399888259</v>
      </c>
      <c r="K196" s="4">
        <f>IF(H196="",IF(H195="","",SUM($K$6:K195)),L196-J196)</f>
        <v>68194.634657914721</v>
      </c>
      <c r="L196" s="4">
        <f>IF(H196="",IF(H195="","",SUM($L$6:L195)),I196*(100%+($G$2/12))^($J$2-H195)*($G$2/12)/((100%+$G$2/12)^($J$2-H195)-1))</f>
        <v>97000.645057802976</v>
      </c>
      <c r="P196" s="44">
        <f t="shared" si="16"/>
        <v>7.5953287695933458E-3</v>
      </c>
      <c r="Q196" s="44">
        <f t="shared" si="19"/>
        <v>3.2737397821987488E-3</v>
      </c>
      <c r="R196" s="2">
        <f t="shared" si="20"/>
        <v>18668696.004480463</v>
      </c>
      <c r="S196" s="12">
        <f t="shared" si="21"/>
        <v>0.51906138779793232</v>
      </c>
    </row>
    <row r="197" spans="2:19" x14ac:dyDescent="0.35">
      <c r="B197" s="1">
        <f t="shared" si="22"/>
        <v>192</v>
      </c>
      <c r="C197" s="4">
        <f t="shared" si="23"/>
        <v>6805165.1928088553</v>
      </c>
      <c r="D197" s="4">
        <f>IF(B197="",IF(B196="","",SUM($D$6:D196)),C197*($G$2/12))</f>
        <v>21833.238326928411</v>
      </c>
      <c r="E197" s="4">
        <f>IF(B197="",IF(B196="","",SUM($E$6:E196)),(E196+(C196*((1+$G$1)^(1/12)-1))/($J$2-B195)))</f>
        <v>62432.708190906989</v>
      </c>
      <c r="F197" s="4">
        <f>IF(B197="",IF(B196="","",SUM($F$6:F196)),D197+E197)</f>
        <v>84265.9465178354</v>
      </c>
      <c r="H197" s="1">
        <f t="shared" si="17"/>
        <v>192</v>
      </c>
      <c r="I197" s="4">
        <f t="shared" si="18"/>
        <v>8939472.1238591205</v>
      </c>
      <c r="J197" s="4">
        <f>IF(H197="",IF(H196="","",SUM(J$6:J196)),I197*($G$2/12))</f>
        <v>28680.806397381348</v>
      </c>
      <c r="K197" s="4">
        <f>IF(H197="",IF(H196="","",SUM($K$6:K196)),L197-J197)</f>
        <v>68637.393531046371</v>
      </c>
      <c r="L197" s="4">
        <f>IF(H197="",IF(H196="","",SUM($L$6:L196)),I197*(100%+($G$2/12))^($J$2-H196)*($G$2/12)/((100%+$G$2/12)^($J$2-H196)-1))</f>
        <v>97318.199928427712</v>
      </c>
      <c r="P197" s="44">
        <f t="shared" si="16"/>
        <v>7.6780141578892229E-3</v>
      </c>
      <c r="Q197" s="44">
        <f t="shared" si="19"/>
        <v>3.2737397821994232E-3</v>
      </c>
      <c r="R197" s="2">
        <f t="shared" si="20"/>
        <v>18729812.457272109</v>
      </c>
      <c r="S197" s="12">
        <f t="shared" si="21"/>
        <v>0.52271427467559894</v>
      </c>
    </row>
    <row r="198" spans="2:19" x14ac:dyDescent="0.35">
      <c r="B198" s="1">
        <f t="shared" si="22"/>
        <v>193</v>
      </c>
      <c r="C198" s="4">
        <f t="shared" si="23"/>
        <v>6764806.4361935677</v>
      </c>
      <c r="D198" s="4">
        <f>IF(B198="",IF(B197="","",SUM($D$6:D197)),C198*($G$2/12))</f>
        <v>21703.753982787697</v>
      </c>
      <c r="E198" s="4">
        <f>IF(B198="",IF(B197="","",SUM($E$6:E197)),(E197+(C197*((1+$G$1)^(1/12)-1))/($J$2-B196)))</f>
        <v>62637.096631421977</v>
      </c>
      <c r="F198" s="4">
        <f>IF(B198="",IF(B197="","",SUM($F$6:F197)),D198+E198)</f>
        <v>84340.850614209674</v>
      </c>
      <c r="H198" s="1">
        <f t="shared" si="17"/>
        <v>193</v>
      </c>
      <c r="I198" s="4">
        <f t="shared" si="18"/>
        <v>8899875.5348860603</v>
      </c>
      <c r="J198" s="4">
        <f>IF(H198="",IF(H197="","",SUM(J$6:J197)),I198*($G$2/12))</f>
        <v>28553.767341092778</v>
      </c>
      <c r="K198" s="4">
        <f>IF(H198="",IF(H197="","",SUM($K$6:K197)),L198-J198)</f>
        <v>69083.027049972603</v>
      </c>
      <c r="L198" s="4">
        <f>IF(H198="",IF(H197="","",SUM($L$6:L197)),I198*(100%+($G$2/12))^($J$2-H197)*($G$2/12)/((100%+$G$2/12)^($J$2-H197)-1))</f>
        <v>97636.794391065385</v>
      </c>
      <c r="P198" s="44">
        <f t="shared" si="16"/>
        <v>7.7622464245908169E-3</v>
      </c>
      <c r="Q198" s="44">
        <f t="shared" si="19"/>
        <v>3.2737397821988299E-3</v>
      </c>
      <c r="R198" s="2">
        <f t="shared" si="20"/>
        <v>18791128.989426605</v>
      </c>
      <c r="S198" s="12">
        <f t="shared" si="21"/>
        <v>0.52637888123199816</v>
      </c>
    </row>
    <row r="199" spans="2:19" x14ac:dyDescent="0.35">
      <c r="B199" s="1">
        <f t="shared" si="22"/>
        <v>194</v>
      </c>
      <c r="C199" s="4">
        <f t="shared" si="23"/>
        <v>6724110.4979561046</v>
      </c>
      <c r="D199" s="4">
        <f>IF(B199="",IF(B198="","",SUM($D$6:D198)),C199*($G$2/12))</f>
        <v>21573.18784760917</v>
      </c>
      <c r="E199" s="4">
        <f>IF(B199="",IF(B198="","",SUM($E$6:E198)),(E198+(C198*((1+$G$1)^(1/12)-1))/($J$2-B197)))</f>
        <v>62842.154186505701</v>
      </c>
      <c r="F199" s="4">
        <f>IF(B199="",IF(B198="","",SUM($F$6:F198)),D199+E199)</f>
        <v>84415.342034114874</v>
      </c>
      <c r="H199" s="1">
        <f t="shared" si="17"/>
        <v>194</v>
      </c>
      <c r="I199" s="4">
        <f t="shared" si="18"/>
        <v>8859702.2245773356</v>
      </c>
      <c r="J199" s="4">
        <f>IF(H199="",IF(H198="","",SUM(J$6:J198)),I199*($G$2/12))</f>
        <v>28424.877970518952</v>
      </c>
      <c r="K199" s="4">
        <f>IF(H199="",IF(H198="","",SUM($K$6:K198)),L199-J199)</f>
        <v>69531.553878550811</v>
      </c>
      <c r="L199" s="4">
        <f>IF(H199="",IF(H198="","",SUM($L$6:L198)),I199*(100%+($G$2/12))^($J$2-H198)*($G$2/12)/((100%+$G$2/12)^($J$2-H198)-1))</f>
        <v>97956.431849069762</v>
      </c>
      <c r="P199" s="44">
        <f t="shared" ref="P199:P262" si="24">IF(H199="","",K199/I199)</f>
        <v>7.8480689436340404E-3</v>
      </c>
      <c r="Q199" s="44">
        <f t="shared" si="19"/>
        <v>3.273739782198617E-3</v>
      </c>
      <c r="R199" s="2">
        <f t="shared" si="20"/>
        <v>18852646.255951721</v>
      </c>
      <c r="S199" s="12">
        <f t="shared" si="21"/>
        <v>0.53005524506776569</v>
      </c>
    </row>
    <row r="200" spans="2:19" x14ac:dyDescent="0.35">
      <c r="B200" s="1">
        <f t="shared" si="22"/>
        <v>195</v>
      </c>
      <c r="C200" s="4">
        <f t="shared" si="23"/>
        <v>6683075.6029464994</v>
      </c>
      <c r="D200" s="4">
        <f>IF(B200="",IF(B199="","",SUM($D$6:D199)),C200*($G$2/12))</f>
        <v>21441.53422612002</v>
      </c>
      <c r="E200" s="4">
        <f>IF(B200="",IF(B199="","",SUM($E$6:E199)),(E199+(C199*((1+$G$1)^(1/12)-1))/($J$2-B198)))</f>
        <v>63047.883046665142</v>
      </c>
      <c r="F200" s="4">
        <f>IF(B200="",IF(B199="","",SUM($F$6:F199)),D200+E200)</f>
        <v>84489.417272785155</v>
      </c>
      <c r="H200" s="1">
        <f t="shared" ref="H200:H263" si="25">IF(H199="","",IF($J$2&gt;=H199+1,H199+1,""))</f>
        <v>195</v>
      </c>
      <c r="I200" s="4">
        <f t="shared" ref="I200:I263" si="26">IF(H200="",IF(H199="","","samtals"),I199+((I199-K199)*(((1+$G$1)^(1/12)-1)))-K199)</f>
        <v>8818947.4021157697</v>
      </c>
      <c r="J200" s="4">
        <f>IF(H200="",IF(H199="","",SUM(J$6:J199)),I200*($G$2/12))</f>
        <v>28294.122915121428</v>
      </c>
      <c r="K200" s="4">
        <f>IF(H200="",IF(H199="","",SUM($K$6:K199)),L200-J200)</f>
        <v>69982.992801814864</v>
      </c>
      <c r="L200" s="4">
        <f>IF(H200="",IF(H199="","",SUM($L$6:L199)),I200*(100%+($G$2/12))^($J$2-H199)*($G$2/12)/((100%+$G$2/12)^($J$2-H199)-1))</f>
        <v>98277.1157169363</v>
      </c>
      <c r="P200" s="44">
        <f t="shared" si="24"/>
        <v>7.935526725675348E-3</v>
      </c>
      <c r="Q200" s="44">
        <f t="shared" ref="Q200:Q263" si="27">IF(H200="","", (L200-L199)/L199)</f>
        <v>3.2737397821987176E-3</v>
      </c>
      <c r="R200" s="2">
        <f t="shared" ref="R200:R263" si="28">IF(H200="","",R199+(R199*(((1+$G$1)^(1/12)-1))))</f>
        <v>18914364.913999554</v>
      </c>
      <c r="S200" s="12">
        <f t="shared" ref="S200:S263" si="29">IF(H200="", "",(R200-I200)/R200)</f>
        <v>0.53374340390417307</v>
      </c>
    </row>
    <row r="201" spans="2:19" x14ac:dyDescent="0.35">
      <c r="B201" s="1">
        <f t="shared" ref="B201:B264" si="30">IF(B200="","",IF($J$2&gt;=B200+1,B200+1,""))</f>
        <v>196</v>
      </c>
      <c r="C201" s="4">
        <f t="shared" ref="C201:C264" si="31">IF(B201="",IF(B200="","","samtals"),C200+((C200-E200)*(((1+$G$1)^(1/12)-1)))-E200)</f>
        <v>6641699.9680057298</v>
      </c>
      <c r="D201" s="4">
        <f>IF(B201="",IF(B200="","",SUM($D$6:D200)),C201*($G$2/12))</f>
        <v>21308.787397351716</v>
      </c>
      <c r="E201" s="4">
        <f>IF(B201="",IF(B200="","",SUM($E$6:E200)),(E200+(C200*((1+$G$1)^(1/12)-1))/($J$2-B199)))</f>
        <v>63254.285409578435</v>
      </c>
      <c r="F201" s="4">
        <f>IF(B201="",IF(B200="","",SUM($F$6:F200)),D201+E201)</f>
        <v>84563.072806930155</v>
      </c>
      <c r="H201" s="1">
        <f t="shared" si="25"/>
        <v>196</v>
      </c>
      <c r="I201" s="4">
        <f t="shared" si="26"/>
        <v>8777606.2421537675</v>
      </c>
      <c r="J201" s="4">
        <f>IF(H201="",IF(H200="","",SUM(J$6:J200)),I201*($G$2/12))</f>
        <v>28161.486693576673</v>
      </c>
      <c r="K201" s="4">
        <f>IF(H201="",IF(H200="","",SUM($K$6:K200)),L201-J201)</f>
        <v>70437.362726761916</v>
      </c>
      <c r="L201" s="4">
        <f>IF(H201="",IF(H200="","",SUM($L$6:L200)),I201*(100%+($G$2/12))^($J$2-H200)*($G$2/12)/((100%+$G$2/12)^($J$2-H200)-1))</f>
        <v>98598.849420338593</v>
      </c>
      <c r="P201" s="44">
        <f t="shared" si="24"/>
        <v>8.0246664960307735E-3</v>
      </c>
      <c r="Q201" s="44">
        <f t="shared" si="27"/>
        <v>3.2737397821988377E-3</v>
      </c>
      <c r="R201" s="2">
        <f t="shared" si="28"/>
        <v>18976285.622873541</v>
      </c>
      <c r="S201" s="12">
        <f t="shared" si="29"/>
        <v>0.53744339558351395</v>
      </c>
    </row>
    <row r="202" spans="2:19" x14ac:dyDescent="0.35">
      <c r="B202" s="1">
        <f t="shared" si="30"/>
        <v>197</v>
      </c>
      <c r="C202" s="4">
        <f t="shared" si="31"/>
        <v>6599981.8019323014</v>
      </c>
      <c r="D202" s="4">
        <f>IF(B202="",IF(B201="","",SUM($D$6:D201)),C202*($G$2/12))</f>
        <v>21174.9416145328</v>
      </c>
      <c r="E202" s="4">
        <f>IF(B202="",IF(B201="","",SUM($E$6:E201)),(E201+(C201*((1+$G$1)^(1/12)-1))/($J$2-B200)))</f>
        <v>63461.363480118336</v>
      </c>
      <c r="F202" s="4">
        <f>IF(B202="",IF(B201="","",SUM($F$6:F201)),D202+E202)</f>
        <v>84636.305094651136</v>
      </c>
      <c r="H202" s="1">
        <f t="shared" si="25"/>
        <v>197</v>
      </c>
      <c r="I202" s="4">
        <f t="shared" si="26"/>
        <v>8735673.8845779113</v>
      </c>
      <c r="J202" s="4">
        <f>IF(H202="",IF(H201="","",SUM(J$6:J201)),I202*($G$2/12))</f>
        <v>28026.953713020801</v>
      </c>
      <c r="K202" s="4">
        <f>IF(H202="",IF(H201="","",SUM($K$6:K201)),L202-J202)</f>
        <v>70894.682683144158</v>
      </c>
      <c r="L202" s="4">
        <f>IF(H202="",IF(H201="","",SUM($L$6:L201)),I202*(100%+($G$2/12))^($J$2-H201)*($G$2/12)/((100%+$G$2/12)^($J$2-H201)-1))</f>
        <v>98921.636396164962</v>
      </c>
      <c r="P202" s="44">
        <f t="shared" si="24"/>
        <v>8.1155367771114581E-3</v>
      </c>
      <c r="Q202" s="44">
        <f t="shared" si="27"/>
        <v>3.2737397821985775E-3</v>
      </c>
      <c r="R202" s="2">
        <f t="shared" si="28"/>
        <v>19038409.044035513</v>
      </c>
      <c r="S202" s="12">
        <f t="shared" si="29"/>
        <v>0.54115525806949272</v>
      </c>
    </row>
    <row r="203" spans="2:19" x14ac:dyDescent="0.35">
      <c r="B203" s="1">
        <f t="shared" si="30"/>
        <v>198</v>
      </c>
      <c r="C203" s="4">
        <f t="shared" si="31"/>
        <v>6557919.3054487007</v>
      </c>
      <c r="D203" s="4">
        <f>IF(B203="",IF(B202="","",SUM($D$6:D202)),C203*($G$2/12))</f>
        <v>21039.991104981247</v>
      </c>
      <c r="E203" s="4">
        <f>IF(B203="",IF(B202="","",SUM($E$6:E202)),(E202+(C202*((1+$G$1)^(1/12)-1))/($J$2-B201)))</f>
        <v>63669.119470375786</v>
      </c>
      <c r="F203" s="4">
        <f>IF(B203="",IF(B202="","",SUM($F$6:F202)),D203+E203)</f>
        <v>84709.11057535703</v>
      </c>
      <c r="H203" s="1">
        <f t="shared" si="25"/>
        <v>198</v>
      </c>
      <c r="I203" s="4">
        <f t="shared" si="26"/>
        <v>8693145.4342719801</v>
      </c>
      <c r="J203" s="4">
        <f>IF(H203="",IF(H202="","",SUM(J$6:J202)),I203*($G$2/12))</f>
        <v>27890.508268289272</v>
      </c>
      <c r="K203" s="4">
        <f>IF(H203="",IF(H202="","",SUM($K$6:K202)),L203-J203)</f>
        <v>71354.971824265929</v>
      </c>
      <c r="L203" s="4">
        <f>IF(H203="",IF(H202="","",SUM($L$6:L202)),I203*(100%+($G$2/12))^($J$2-H202)*($G$2/12)/((100%+$G$2/12)^($J$2-H202)-1))</f>
        <v>99245.480092555197</v>
      </c>
      <c r="P203" s="44">
        <f t="shared" si="24"/>
        <v>8.2081879756612693E-3</v>
      </c>
      <c r="Q203" s="44">
        <f t="shared" si="27"/>
        <v>3.2737397821978398E-3</v>
      </c>
      <c r="R203" s="2">
        <f t="shared" si="28"/>
        <v>19100735.841112748</v>
      </c>
      <c r="S203" s="12">
        <f t="shared" si="29"/>
        <v>0.54487902944761391</v>
      </c>
    </row>
    <row r="204" spans="2:19" x14ac:dyDescent="0.35">
      <c r="B204" s="1">
        <f t="shared" si="30"/>
        <v>199</v>
      </c>
      <c r="C204" s="4">
        <f t="shared" si="31"/>
        <v>6515510.6711677155</v>
      </c>
      <c r="D204" s="4">
        <f>IF(B204="",IF(B203="","",SUM($D$6:D203)),C204*($G$2/12))</f>
        <v>20903.930069996422</v>
      </c>
      <c r="E204" s="4">
        <f>IF(B204="",IF(B203="","",SUM($E$6:E203)),(E203+(C203*((1+$G$1)^(1/12)-1))/($J$2-B202)))</f>
        <v>63877.555599683532</v>
      </c>
      <c r="F204" s="4">
        <f>IF(B204="",IF(B203="","",SUM($F$6:F203)),D204+E204)</f>
        <v>84781.485669679954</v>
      </c>
      <c r="H204" s="1">
        <f t="shared" si="25"/>
        <v>199</v>
      </c>
      <c r="I204" s="4">
        <f t="shared" si="26"/>
        <v>8650015.9608784132</v>
      </c>
      <c r="J204" s="4">
        <f>IF(H204="",IF(H203="","",SUM(J$6:J203)),I204*($G$2/12))</f>
        <v>27752.134541151576</v>
      </c>
      <c r="K204" s="4">
        <f>IF(H204="",IF(H203="","",SUM($K$6:K203)),L204-J204)</f>
        <v>71818.249427786039</v>
      </c>
      <c r="L204" s="4">
        <f>IF(H204="",IF(H203="","",SUM($L$6:L203)),I204*(100%+($G$2/12))^($J$2-H203)*($G$2/12)/((100%+$G$2/12)^($J$2-H203)-1))</f>
        <v>99570.383968937618</v>
      </c>
      <c r="P204" s="44">
        <f t="shared" si="24"/>
        <v>8.3026724751260293E-3</v>
      </c>
      <c r="Q204" s="44">
        <f t="shared" si="27"/>
        <v>3.2737397821988403E-3</v>
      </c>
      <c r="R204" s="2">
        <f t="shared" si="28"/>
        <v>19163266.679905072</v>
      </c>
      <c r="S204" s="12">
        <f t="shared" si="29"/>
        <v>0.5486147479255733</v>
      </c>
    </row>
    <row r="205" spans="2:19" x14ac:dyDescent="0.35">
      <c r="B205" s="1">
        <f t="shared" si="30"/>
        <v>200</v>
      </c>
      <c r="C205" s="4">
        <f t="shared" si="31"/>
        <v>6472754.0835586181</v>
      </c>
      <c r="D205" s="4">
        <f>IF(B205="",IF(B204="","",SUM($D$6:D204)),C205*($G$2/12))</f>
        <v>20766.752684750569</v>
      </c>
      <c r="E205" s="4">
        <f>IF(B205="",IF(B204="","",SUM($E$6:E204)),(E204+(C204*((1+$G$1)^(1/12)-1))/($J$2-B203)))</f>
        <v>64086.674094639842</v>
      </c>
      <c r="F205" s="4">
        <f>IF(B205="",IF(B204="","",SUM($F$6:F204)),D205+E205)</f>
        <v>84853.426779390415</v>
      </c>
      <c r="H205" s="1">
        <f t="shared" si="25"/>
        <v>200</v>
      </c>
      <c r="I205" s="4">
        <f t="shared" si="26"/>
        <v>8606280.4985581711</v>
      </c>
      <c r="J205" s="4">
        <f>IF(H205="",IF(H204="","",SUM(J$6:J204)),I205*($G$2/12))</f>
        <v>27611.816599540798</v>
      </c>
      <c r="K205" s="4">
        <f>IF(H205="",IF(H204="","",SUM($K$6:K204)),L205-J205)</f>
        <v>72284.534896524798</v>
      </c>
      <c r="L205" s="4">
        <f>IF(H205="",IF(H204="","",SUM($L$6:L204)),I205*(100%+($G$2/12))^($J$2-H204)*($G$2/12)/((100%+$G$2/12)^($J$2-H204)-1))</f>
        <v>99896.351496065603</v>
      </c>
      <c r="P205" s="44">
        <f t="shared" si="24"/>
        <v>8.3990447335099971E-3</v>
      </c>
      <c r="Q205" s="44">
        <f t="shared" si="27"/>
        <v>3.2737397821994436E-3</v>
      </c>
      <c r="R205" s="2">
        <f t="shared" si="28"/>
        <v>19226002.228391964</v>
      </c>
      <c r="S205" s="12">
        <f t="shared" si="29"/>
        <v>0.5523624518336494</v>
      </c>
    </row>
    <row r="206" spans="2:19" x14ac:dyDescent="0.35">
      <c r="B206" s="1">
        <f t="shared" si="30"/>
        <v>201</v>
      </c>
      <c r="C206" s="4">
        <f t="shared" si="31"/>
        <v>6429647.7189132227</v>
      </c>
      <c r="D206" s="4">
        <f>IF(B206="",IF(B205="","",SUM($D$6:D205)),C206*($G$2/12))</f>
        <v>20628.453098179922</v>
      </c>
      <c r="E206" s="4">
        <f>IF(B206="",IF(B205="","",SUM($E$6:E205)),(E205+(C205*((1+$G$1)^(1/12)-1))/($J$2-B204)))</f>
        <v>64296.477189132282</v>
      </c>
      <c r="F206" s="4">
        <f>IF(B206="",IF(B205="","",SUM($F$6:F205)),D206+E206)</f>
        <v>84924.930287312207</v>
      </c>
      <c r="H206" s="1">
        <f t="shared" si="25"/>
        <v>201</v>
      </c>
      <c r="I206" s="4">
        <f t="shared" si="26"/>
        <v>8561934.0457490105</v>
      </c>
      <c r="J206" s="4">
        <f>IF(H206="",IF(H205="","",SUM(J$6:J205)),I206*($G$2/12))</f>
        <v>27469.538396778076</v>
      </c>
      <c r="K206" s="4">
        <f>IF(H206="",IF(H205="","",SUM($K$6:K205)),L206-J206)</f>
        <v>72753.847759276701</v>
      </c>
      <c r="L206" s="4">
        <f>IF(H206="",IF(H205="","",SUM($L$6:L205)),I206*(100%+($G$2/12))^($J$2-H205)*($G$2/12)/((100%+$G$2/12)^($J$2-H205)-1))</f>
        <v>100223.38615605478</v>
      </c>
      <c r="P206" s="44">
        <f t="shared" si="24"/>
        <v>8.4973613871037572E-3</v>
      </c>
      <c r="Q206" s="44">
        <f t="shared" si="27"/>
        <v>3.2737397821987358E-3</v>
      </c>
      <c r="R206" s="2">
        <f t="shared" si="28"/>
        <v>19288943.156739697</v>
      </c>
      <c r="S206" s="12">
        <f t="shared" si="29"/>
        <v>0.55612217962509736</v>
      </c>
    </row>
    <row r="207" spans="2:19" x14ac:dyDescent="0.35">
      <c r="B207" s="1">
        <f t="shared" si="30"/>
        <v>202</v>
      </c>
      <c r="C207" s="4">
        <f t="shared" si="31"/>
        <v>6386189.745311792</v>
      </c>
      <c r="D207" s="4">
        <f>IF(B207="",IF(B206="","",SUM($D$6:D206)),C207*($G$2/12))</f>
        <v>20489.025432875333</v>
      </c>
      <c r="E207" s="4">
        <f>IF(B207="",IF(B206="","",SUM($E$6:E206)),(E206+(C206*((1+$G$1)^(1/12)-1))/($J$2-B205)))</f>
        <v>64506.967124361589</v>
      </c>
      <c r="F207" s="4">
        <f>IF(B207="",IF(B206="","",SUM($F$6:F206)),D207+E207)</f>
        <v>84995.992557236925</v>
      </c>
      <c r="H207" s="1">
        <f t="shared" si="25"/>
        <v>202</v>
      </c>
      <c r="I207" s="4">
        <f t="shared" si="26"/>
        <v>8516971.5649221484</v>
      </c>
      <c r="J207" s="4">
        <f>IF(H207="",IF(H206="","",SUM(J$6:J206)),I207*($G$2/12))</f>
        <v>27325.283770791895</v>
      </c>
      <c r="K207" s="4">
        <f>IF(H207="",IF(H206="","",SUM($K$6:K206)),L207-J207)</f>
        <v>73226.207671628537</v>
      </c>
      <c r="L207" s="4">
        <f>IF(H207="",IF(H206="","",SUM($L$6:L206)),I207*(100%+($G$2/12))^($J$2-H206)*($G$2/12)/((100%+$G$2/12)^($J$2-H206)-1))</f>
        <v>100551.49144242043</v>
      </c>
      <c r="P207" s="44">
        <f t="shared" si="24"/>
        <v>8.5976813604986928E-3</v>
      </c>
      <c r="Q207" s="44">
        <f t="shared" si="27"/>
        <v>3.2737397821978264E-3</v>
      </c>
      <c r="R207" s="2">
        <f t="shared" si="28"/>
        <v>19352090.13730849</v>
      </c>
      <c r="S207" s="12">
        <f t="shared" si="29"/>
        <v>0.55989396987654283</v>
      </c>
    </row>
    <row r="208" spans="2:19" x14ac:dyDescent="0.35">
      <c r="B208" s="1">
        <f t="shared" si="30"/>
        <v>203</v>
      </c>
      <c r="C208" s="4">
        <f t="shared" si="31"/>
        <v>6342378.3225888247</v>
      </c>
      <c r="D208" s="4">
        <f>IF(B208="",IF(B207="","",SUM($D$6:D207)),C208*($G$2/12))</f>
        <v>20348.463784972479</v>
      </c>
      <c r="E208" s="4">
        <f>IF(B208="",IF(B207="","",SUM($E$6:E207)),(E207+(C207*((1+$G$1)^(1/12)-1))/($J$2-B206)))</f>
        <v>64718.146148865606</v>
      </c>
      <c r="F208" s="4">
        <f>IF(B208="",IF(B207="","",SUM($F$6:F207)),D208+E208)</f>
        <v>85066.609933838088</v>
      </c>
      <c r="H208" s="1">
        <f t="shared" si="25"/>
        <v>203</v>
      </c>
      <c r="I208" s="4">
        <f t="shared" si="26"/>
        <v>8471387.9823373072</v>
      </c>
      <c r="J208" s="4">
        <f>IF(H208="",IF(H207="","",SUM(J$6:J207)),I208*($G$2/12))</f>
        <v>27179.036443332196</v>
      </c>
      <c r="K208" s="4">
        <f>IF(H208="",IF(H207="","",SUM($K$6:K207)),L208-J208)</f>
        <v>73701.634416782734</v>
      </c>
      <c r="L208" s="4">
        <f>IF(H208="",IF(H207="","",SUM($L$6:L207)),I208*(100%+($G$2/12))^($J$2-H207)*($G$2/12)/((100%+$G$2/12)^($J$2-H207)-1))</f>
        <v>100880.67086011493</v>
      </c>
      <c r="P208" s="44">
        <f t="shared" si="24"/>
        <v>8.7000659833370072E-3</v>
      </c>
      <c r="Q208" s="44">
        <f t="shared" si="27"/>
        <v>3.2737397821990272E-3</v>
      </c>
      <c r="R208" s="2">
        <f t="shared" si="28"/>
        <v>19415443.844659697</v>
      </c>
      <c r="S208" s="12">
        <f t="shared" si="29"/>
        <v>0.56367786128837849</v>
      </c>
    </row>
    <row r="209" spans="2:19" x14ac:dyDescent="0.35">
      <c r="B209" s="1">
        <f t="shared" si="30"/>
        <v>204</v>
      </c>
      <c r="C209" s="4">
        <f t="shared" si="31"/>
        <v>6298211.6022986956</v>
      </c>
      <c r="D209" s="4">
        <f>IF(B209="",IF(B208="","",SUM($D$6:D208)),C209*($G$2/12))</f>
        <v>20206.762224041649</v>
      </c>
      <c r="E209" s="4">
        <f>IF(B209="",IF(B208="","",SUM($E$6:E208)),(E208+(C208*((1+$G$1)^(1/12)-1))/($J$2-B207)))</f>
        <v>64930.016518543307</v>
      </c>
      <c r="F209" s="4">
        <f>IF(B209="",IF(B208="","",SUM($F$6:F208)),D209+E209)</f>
        <v>85136.778742584953</v>
      </c>
      <c r="H209" s="1">
        <f t="shared" si="25"/>
        <v>204</v>
      </c>
      <c r="I209" s="4">
        <f t="shared" si="26"/>
        <v>8425178.1877961401</v>
      </c>
      <c r="J209" s="4">
        <f>IF(H209="",IF(H208="","",SUM(J$6:J208)),I209*($G$2/12))</f>
        <v>27030.780019179285</v>
      </c>
      <c r="K209" s="4">
        <f>IF(H209="",IF(H208="","",SUM($K$6:K208)),L209-J209)</f>
        <v>74180.147906385304</v>
      </c>
      <c r="L209" s="4">
        <f>IF(H209="",IF(H208="","",SUM($L$6:L208)),I209*(100%+($G$2/12))^($J$2-H208)*($G$2/12)/((100%+$G$2/12)^($J$2-H208)-1))</f>
        <v>101210.92792556458</v>
      </c>
      <c r="P209" s="44">
        <f t="shared" si="24"/>
        <v>8.8045791142833223E-3</v>
      </c>
      <c r="Q209" s="44">
        <f t="shared" si="27"/>
        <v>3.2737397821987076E-3</v>
      </c>
      <c r="R209" s="2">
        <f t="shared" si="28"/>
        <v>19479004.955563009</v>
      </c>
      <c r="S209" s="12">
        <f t="shared" si="29"/>
        <v>0.56747389268516035</v>
      </c>
    </row>
    <row r="210" spans="2:19" x14ac:dyDescent="0.35">
      <c r="B210" s="1">
        <f t="shared" si="30"/>
        <v>205</v>
      </c>
      <c r="C210" s="4">
        <f t="shared" si="31"/>
        <v>6253687.7276811684</v>
      </c>
      <c r="D210" s="4">
        <f>IF(B210="",IF(B209="","",SUM($D$6:D209)),C210*($G$2/12))</f>
        <v>20063.914792977081</v>
      </c>
      <c r="E210" s="4">
        <f>IF(B210="",IF(B209="","",SUM($E$6:E209)),(E209+(C209*((1+$G$1)^(1/12)-1))/($J$2-B208)))</f>
        <v>65142.580496678893</v>
      </c>
      <c r="F210" s="4">
        <f>IF(B210="",IF(B209="","",SUM($F$6:F209)),D210+E210)</f>
        <v>85206.49528965597</v>
      </c>
      <c r="H210" s="1">
        <f t="shared" si="25"/>
        <v>205</v>
      </c>
      <c r="I210" s="4">
        <f t="shared" si="26"/>
        <v>8378337.0343940072</v>
      </c>
      <c r="J210" s="4">
        <f>IF(H210="",IF(H209="","",SUM(J$6:J209)),I210*($G$2/12))</f>
        <v>26880.49798534744</v>
      </c>
      <c r="K210" s="4">
        <f>IF(H210="",IF(H209="","",SUM($K$6:K209)),L210-J210)</f>
        <v>74661.768181360268</v>
      </c>
      <c r="L210" s="4">
        <f>IF(H210="",IF(H209="","",SUM($L$6:L209)),I210*(100%+($G$2/12))^($J$2-H209)*($G$2/12)/((100%+$G$2/12)^($J$2-H209)-1))</f>
        <v>101542.2661667077</v>
      </c>
      <c r="P210" s="44">
        <f t="shared" si="24"/>
        <v>8.9112872727446259E-3</v>
      </c>
      <c r="Q210" s="44">
        <f t="shared" si="27"/>
        <v>3.2737397821982739E-3</v>
      </c>
      <c r="R210" s="2">
        <f t="shared" si="28"/>
        <v>19542774.149003685</v>
      </c>
      <c r="S210" s="12">
        <f t="shared" si="29"/>
        <v>0.57128210301600679</v>
      </c>
    </row>
    <row r="211" spans="2:19" x14ac:dyDescent="0.35">
      <c r="B211" s="1">
        <f t="shared" si="30"/>
        <v>206</v>
      </c>
      <c r="C211" s="4">
        <f t="shared" si="31"/>
        <v>6208804.8336267611</v>
      </c>
      <c r="D211" s="4">
        <f>IF(B211="",IF(B210="","",SUM($D$6:D210)),C211*($G$2/12))</f>
        <v>19919.91550788586</v>
      </c>
      <c r="E211" s="4">
        <f>IF(B211="",IF(B210="","",SUM($E$6:E210)),(E210+(C210*((1+$G$1)^(1/12)-1))/($J$2-B209)))</f>
        <v>65355.840353965963</v>
      </c>
      <c r="F211" s="4">
        <f>IF(B211="",IF(B210="","",SUM($F$6:F210)),D211+E211)</f>
        <v>85275.755861851823</v>
      </c>
      <c r="H211" s="1">
        <f t="shared" si="25"/>
        <v>206</v>
      </c>
      <c r="I211" s="4">
        <f t="shared" si="26"/>
        <v>8330859.3382701082</v>
      </c>
      <c r="J211" s="4">
        <f>IF(H211="",IF(H210="","",SUM(J$6:J210)),I211*($G$2/12))</f>
        <v>26728.173710283263</v>
      </c>
      <c r="K211" s="4">
        <f>IF(H211="",IF(H210="","",SUM($K$6:K210)),L211-J211)</f>
        <v>75146.515412748966</v>
      </c>
      <c r="L211" s="4">
        <f>IF(H211="",IF(H210="","",SUM($L$6:L210)),I211*(100%+($G$2/12))^($J$2-H210)*($G$2/12)/((100%+$G$2/12)^($J$2-H210)-1))</f>
        <v>101874.68912303224</v>
      </c>
      <c r="P211" s="44">
        <f t="shared" si="24"/>
        <v>9.0202597789093199E-3</v>
      </c>
      <c r="Q211" s="44">
        <f t="shared" si="27"/>
        <v>3.2737397821984201E-3</v>
      </c>
      <c r="R211" s="2">
        <f t="shared" si="28"/>
        <v>19606752.106189806</v>
      </c>
      <c r="S211" s="12">
        <f t="shared" si="29"/>
        <v>0.575102531354998</v>
      </c>
    </row>
    <row r="212" spans="2:19" x14ac:dyDescent="0.35">
      <c r="B212" s="1">
        <f t="shared" si="30"/>
        <v>207</v>
      </c>
      <c r="C212" s="4">
        <f t="shared" si="31"/>
        <v>6163561.0466419822</v>
      </c>
      <c r="D212" s="4">
        <f>IF(B212="",IF(B211="","",SUM($D$6:D211)),C212*($G$2/12))</f>
        <v>19774.75835797636</v>
      </c>
      <c r="E212" s="4">
        <f>IF(B212="",IF(B211="","",SUM($E$6:E211)),(E211+(C211*((1+$G$1)^(1/12)-1))/($J$2-B210)))</f>
        <v>65569.798368531789</v>
      </c>
      <c r="F212" s="4">
        <f>IF(B212="",IF(B211="","",SUM($F$6:F211)),D212+E212)</f>
        <v>85344.556726508148</v>
      </c>
      <c r="H212" s="1">
        <f t="shared" si="25"/>
        <v>207</v>
      </c>
      <c r="I212" s="4">
        <f t="shared" si="26"/>
        <v>8282739.8783559576</v>
      </c>
      <c r="J212" s="4">
        <f>IF(H212="",IF(H211="","",SUM(J$6:J211)),I212*($G$2/12))</f>
        <v>26573.790443058697</v>
      </c>
      <c r="K212" s="4">
        <f>IF(H212="",IF(H211="","",SUM($K$6:K211)),L212-J212)</f>
        <v>75634.409902554689</v>
      </c>
      <c r="L212" s="4">
        <f>IF(H212="",IF(H211="","",SUM($L$6:L211)),I212*(100%+($G$2/12))^($J$2-H211)*($G$2/12)/((100%+$G$2/12)^($J$2-H211)-1))</f>
        <v>102208.20034561338</v>
      </c>
      <c r="P212" s="44">
        <f t="shared" si="24"/>
        <v>9.1315689027249014E-3</v>
      </c>
      <c r="Q212" s="44">
        <f t="shared" si="27"/>
        <v>3.2737397821982137E-3</v>
      </c>
      <c r="R212" s="2">
        <f t="shared" si="28"/>
        <v>19670939.510559551</v>
      </c>
      <c r="S212" s="12">
        <f t="shared" si="29"/>
        <v>0.5789352169015769</v>
      </c>
    </row>
    <row r="213" spans="2:19" x14ac:dyDescent="0.35">
      <c r="B213" s="1">
        <f t="shared" si="30"/>
        <v>208</v>
      </c>
      <c r="C213" s="4">
        <f t="shared" si="31"/>
        <v>6117954.4848144231</v>
      </c>
      <c r="D213" s="4">
        <f>IF(B213="",IF(B212="","",SUM($D$6:D212)),C213*($G$2/12))</f>
        <v>19628.437305446274</v>
      </c>
      <c r="E213" s="4">
        <f>IF(B213="",IF(B212="","",SUM($E$6:E212)),(E212+(C212*((1+$G$1)^(1/12)-1))/($J$2-B211)))</f>
        <v>65784.456825961606</v>
      </c>
      <c r="F213" s="4">
        <f>IF(B213="",IF(B212="","",SUM($F$6:F212)),D213+E213)</f>
        <v>85412.894131407884</v>
      </c>
      <c r="H213" s="1">
        <f t="shared" si="25"/>
        <v>208</v>
      </c>
      <c r="I213" s="4">
        <f t="shared" si="26"/>
        <v>8233973.3961221809</v>
      </c>
      <c r="J213" s="4">
        <f>IF(H213="",IF(H212="","",SUM(J$6:J212)),I213*($G$2/12))</f>
        <v>26417.331312558665</v>
      </c>
      <c r="K213" s="4">
        <f>IF(H213="",IF(H212="","",SUM($K$6:K212)),L213-J213)</f>
        <v>76125.472084593173</v>
      </c>
      <c r="L213" s="4">
        <f>IF(H213="",IF(H212="","",SUM($L$6:L212)),I213*(100%+($G$2/12))^($J$2-H212)*($G$2/12)/((100%+$G$2/12)^($J$2-H212)-1))</f>
        <v>102542.80339715183</v>
      </c>
      <c r="P213" s="44">
        <f t="shared" si="24"/>
        <v>9.2452900224871664E-3</v>
      </c>
      <c r="Q213" s="44">
        <f t="shared" si="27"/>
        <v>3.2737397821994705E-3</v>
      </c>
      <c r="R213" s="2">
        <f t="shared" si="28"/>
        <v>19735337.047788497</v>
      </c>
      <c r="S213" s="12">
        <f t="shared" si="29"/>
        <v>0.58278019898095113</v>
      </c>
    </row>
    <row r="214" spans="2:19" x14ac:dyDescent="0.35">
      <c r="B214" s="1">
        <f t="shared" si="30"/>
        <v>209</v>
      </c>
      <c r="C214" s="4">
        <f t="shared" si="31"/>
        <v>6071983.2577777198</v>
      </c>
      <c r="D214" s="4">
        <f>IF(B214="",IF(B213="","",SUM($D$6:D213)),C214*($G$2/12))</f>
        <v>19480.946285370184</v>
      </c>
      <c r="E214" s="4">
        <f>IF(B214="",IF(B213="","",SUM($E$6:E213)),(E213+(C213*((1+$G$1)^(1/12)-1))/($J$2-B212)))</f>
        <v>65999.818019323109</v>
      </c>
      <c r="F214" s="4">
        <f>IF(B214="",IF(B213="","",SUM($F$6:F213)),D214+E214)</f>
        <v>85480.764304693294</v>
      </c>
      <c r="H214" s="1">
        <f t="shared" si="25"/>
        <v>209</v>
      </c>
      <c r="I214" s="4">
        <f t="shared" si="26"/>
        <v>8184554.5953236381</v>
      </c>
      <c r="J214" s="4">
        <f>IF(H214="",IF(H213="","",SUM(J$6:J213)),I214*($G$2/12))</f>
        <v>26258.779326663338</v>
      </c>
      <c r="K214" s="4">
        <f>IF(H214="",IF(H213="","",SUM($K$6:K213)),L214-J214)</f>
        <v>76619.722525347897</v>
      </c>
      <c r="L214" s="4">
        <f>IF(H214="",IF(H213="","",SUM($L$6:L213)),I214*(100%+($G$2/12))^($J$2-H213)*($G$2/12)/((100%+$G$2/12)^($J$2-H213)-1))</f>
        <v>102878.50185201124</v>
      </c>
      <c r="P214" s="44">
        <f t="shared" si="24"/>
        <v>9.3615017937720962E-3</v>
      </c>
      <c r="Q214" s="44">
        <f t="shared" si="27"/>
        <v>3.2737397821983941E-3</v>
      </c>
      <c r="R214" s="2">
        <f t="shared" si="28"/>
        <v>19799945.405796945</v>
      </c>
      <c r="S214" s="12">
        <f t="shared" si="29"/>
        <v>0.58663751704449663</v>
      </c>
    </row>
    <row r="215" spans="2:19" x14ac:dyDescent="0.35">
      <c r="B215" s="1">
        <f t="shared" si="30"/>
        <v>210</v>
      </c>
      <c r="C215" s="4">
        <f t="shared" si="31"/>
        <v>6025645.4666763619</v>
      </c>
      <c r="D215" s="4">
        <f>IF(B215="",IF(B214="","",SUM($D$6:D214)),C215*($G$2/12))</f>
        <v>19332.279205586663</v>
      </c>
      <c r="E215" s="4">
        <f>IF(B215="",IF(B214="","",SUM($E$6:E214)),(E214+(C214*((1+$G$1)^(1/12)-1))/($J$2-B213)))</f>
        <v>66215.884249190858</v>
      </c>
      <c r="F215" s="4">
        <f>IF(B215="",IF(B214="","",SUM($F$6:F214)),D215+E215)</f>
        <v>85548.163454777517</v>
      </c>
      <c r="H215" s="1">
        <f t="shared" si="25"/>
        <v>210</v>
      </c>
      <c r="I215" s="4">
        <f t="shared" si="26"/>
        <v>8134478.1417428479</v>
      </c>
      <c r="J215" s="4">
        <f>IF(H215="",IF(H214="","",SUM(J$6:J214)),I215*($G$2/12))</f>
        <v>26098.117371424971</v>
      </c>
      <c r="K215" s="4">
        <f>IF(H215="",IF(H214="","",SUM($K$6:K214)),L215-J215)</f>
        <v>77117.181924832184</v>
      </c>
      <c r="L215" s="4">
        <f>IF(H215="",IF(H214="","",SUM($L$6:L214)),I215*(100%+($G$2/12))^($J$2-H214)*($G$2/12)/((100%+$G$2/12)^($J$2-H214)-1))</f>
        <v>103215.29929625716</v>
      </c>
      <c r="P215" s="44">
        <f t="shared" si="24"/>
        <v>9.4802863295062566E-3</v>
      </c>
      <c r="Q215" s="44">
        <f t="shared" si="27"/>
        <v>3.2737397821986196E-3</v>
      </c>
      <c r="R215" s="2">
        <f t="shared" si="28"/>
        <v>19864765.27475727</v>
      </c>
      <c r="S215" s="12">
        <f t="shared" si="29"/>
        <v>0.59050721067016265</v>
      </c>
    </row>
    <row r="216" spans="2:19" x14ac:dyDescent="0.35">
      <c r="B216" s="1">
        <f t="shared" si="30"/>
        <v>211</v>
      </c>
      <c r="C216" s="4">
        <f t="shared" si="31"/>
        <v>5978939.2041303758</v>
      </c>
      <c r="D216" s="4">
        <f>IF(B216="",IF(B215="","",SUM($D$6:D215)),C216*($G$2/12))</f>
        <v>19182.429946584954</v>
      </c>
      <c r="E216" s="4">
        <f>IF(B216="",IF(B215="","",SUM($E$6:E215)),(E215+(C215*((1+$G$1)^(1/12)-1))/($J$2-B214)))</f>
        <v>66432.657823670917</v>
      </c>
      <c r="F216" s="4">
        <f>IF(B216="",IF(B215="","",SUM($F$6:F215)),D216+E216)</f>
        <v>85615.087770255865</v>
      </c>
      <c r="H216" s="1">
        <f t="shared" si="25"/>
        <v>211</v>
      </c>
      <c r="I216" s="4">
        <f t="shared" si="26"/>
        <v>8083738.6629317086</v>
      </c>
      <c r="J216" s="4">
        <f>IF(H216="",IF(H215="","",SUM(J$6:J215)),I216*($G$2/12))</f>
        <v>25935.328210239233</v>
      </c>
      <c r="K216" s="4">
        <f>IF(H216="",IF(H215="","",SUM($K$6:K215)),L216-J216)</f>
        <v>77617.871117455623</v>
      </c>
      <c r="L216" s="4">
        <f>IF(H216="",IF(H215="","",SUM($L$6:L215)),I216*(100%+($G$2/12))^($J$2-H215)*($G$2/12)/((100%+$G$2/12)^($J$2-H215)-1))</f>
        <v>103553.19932769486</v>
      </c>
      <c r="P216" s="44">
        <f t="shared" si="24"/>
        <v>9.6017293920417444E-3</v>
      </c>
      <c r="Q216" s="44">
        <f t="shared" si="27"/>
        <v>3.2737397821987185E-3</v>
      </c>
      <c r="R216" s="2">
        <f t="shared" si="28"/>
        <v>19929797.347101286</v>
      </c>
      <c r="S216" s="12">
        <f t="shared" si="29"/>
        <v>0.59438931956287766</v>
      </c>
    </row>
    <row r="217" spans="2:19" x14ac:dyDescent="0.35">
      <c r="B217" s="1">
        <f t="shared" si="30"/>
        <v>212</v>
      </c>
      <c r="C217" s="4">
        <f t="shared" si="31"/>
        <v>5931862.5541998604</v>
      </c>
      <c r="D217" s="4">
        <f>IF(B217="",IF(B216="","",SUM($D$6:D216)),C217*($G$2/12))</f>
        <v>19031.392361391219</v>
      </c>
      <c r="E217" s="4">
        <f>IF(B217="",IF(B216="","",SUM($E$6:E216)),(E216+(C216*((1+$G$1)^(1/12)-1))/($J$2-B215)))</f>
        <v>66650.141058425477</v>
      </c>
      <c r="F217" s="4">
        <f>IF(B217="",IF(B216="","",SUM($F$6:F216)),D217+E217)</f>
        <v>85681.533419816697</v>
      </c>
      <c r="H217" s="1">
        <f t="shared" si="25"/>
        <v>212</v>
      </c>
      <c r="I217" s="4">
        <f t="shared" si="26"/>
        <v>8032330.7479515048</v>
      </c>
      <c r="J217" s="4">
        <f>IF(H217="",IF(H216="","",SUM(J$6:J216)),I217*($G$2/12))</f>
        <v>25770.394483011078</v>
      </c>
      <c r="K217" s="4">
        <f>IF(H217="",IF(H216="","",SUM($K$6:K216)),L217-J217)</f>
        <v>78121.811072896817</v>
      </c>
      <c r="L217" s="4">
        <f>IF(H217="",IF(H216="","",SUM($L$6:L216)),I217*(100%+($G$2/12))^($J$2-H216)*($G$2/12)/((100%+$G$2/12)^($J$2-H216)-1))</f>
        <v>103892.20555590789</v>
      </c>
      <c r="P217" s="44">
        <f t="shared" si="24"/>
        <v>9.7259205981800878E-3</v>
      </c>
      <c r="Q217" s="44">
        <f t="shared" si="27"/>
        <v>3.273739782198676E-3</v>
      </c>
      <c r="R217" s="2">
        <f t="shared" si="28"/>
        <v>19995042.317527656</v>
      </c>
      <c r="S217" s="12">
        <f t="shared" si="29"/>
        <v>0.59828388355495687</v>
      </c>
    </row>
    <row r="218" spans="2:19" x14ac:dyDescent="0.35">
      <c r="B218" s="1">
        <f t="shared" si="30"/>
        <v>213</v>
      </c>
      <c r="C218" s="4">
        <f t="shared" si="31"/>
        <v>5884413.592349383</v>
      </c>
      <c r="D218" s="4">
        <f>IF(B218="",IF(B217="","",SUM($D$6:D217)),C218*($G$2/12))</f>
        <v>18879.160275454273</v>
      </c>
      <c r="E218" s="4">
        <f>IF(B218="",IF(B217="","",SUM($E$6:E217)),(E217+(C217*((1+$G$1)^(1/12)-1))/($J$2-B216)))</f>
        <v>66868.336276697621</v>
      </c>
      <c r="F218" s="4">
        <f>IF(B218="",IF(B217="","",SUM($F$6:F217)),D218+E218)</f>
        <v>85747.49655215189</v>
      </c>
      <c r="H218" s="1">
        <f t="shared" si="25"/>
        <v>213</v>
      </c>
      <c r="I218" s="4">
        <f t="shared" si="26"/>
        <v>7980248.9471111894</v>
      </c>
      <c r="J218" s="4">
        <f>IF(H218="",IF(H217="","",SUM(J$6:J217)),I218*($G$2/12))</f>
        <v>25603.298705315068</v>
      </c>
      <c r="K218" s="4">
        <f>IF(H218="",IF(H217="","",SUM($K$6:K217)),L218-J218)</f>
        <v>78629.022896981507</v>
      </c>
      <c r="L218" s="4">
        <f>IF(H218="",IF(H217="","",SUM($L$6:L217)),I218*(100%+($G$2/12))^($J$2-H217)*($G$2/12)/((100%+$G$2/12)^($J$2-H217)-1))</f>
        <v>104232.32160229658</v>
      </c>
      <c r="P218" s="44">
        <f t="shared" si="24"/>
        <v>9.8529536381750122E-3</v>
      </c>
      <c r="Q218" s="44">
        <f t="shared" si="27"/>
        <v>3.2737397821982314E-3</v>
      </c>
      <c r="R218" s="2">
        <f t="shared" si="28"/>
        <v>20060500.883009296</v>
      </c>
      <c r="S218" s="12">
        <f t="shared" si="29"/>
        <v>0.60219094260651063</v>
      </c>
    </row>
    <row r="219" spans="2:19" x14ac:dyDescent="0.35">
      <c r="B219" s="1">
        <f t="shared" si="30"/>
        <v>214</v>
      </c>
      <c r="C219" s="4">
        <f t="shared" si="31"/>
        <v>5836590.385412233</v>
      </c>
      <c r="D219" s="4">
        <f>IF(B219="",IF(B218="","",SUM($D$6:D218)),C219*($G$2/12))</f>
        <v>18725.727486530915</v>
      </c>
      <c r="E219" s="4">
        <f>IF(B219="",IF(B218="","",SUM($E$6:E218)),(E218+(C218*((1+$G$1)^(1/12)-1))/($J$2-B217)))</f>
        <v>67087.245809336106</v>
      </c>
      <c r="F219" s="4">
        <f>IF(B219="",IF(B218="","",SUM($F$6:F218)),D219+E219)</f>
        <v>85812.973295867021</v>
      </c>
      <c r="H219" s="1">
        <f t="shared" si="25"/>
        <v>214</v>
      </c>
      <c r="I219" s="4">
        <f t="shared" si="26"/>
        <v>7927487.7717039231</v>
      </c>
      <c r="J219" s="4">
        <f>IF(H219="",IF(H218="","",SUM(J$6:J218)),I219*($G$2/12))</f>
        <v>25434.023267550088</v>
      </c>
      <c r="K219" s="4">
        <f>IF(H219="",IF(H218="","",SUM($K$6:K218)),L219-J219)</f>
        <v>79139.52783256679</v>
      </c>
      <c r="L219" s="4">
        <f>IF(H219="",IF(H218="","",SUM($L$6:L218)),I219*(100%+($G$2/12))^($J$2-H218)*($G$2/12)/((100%+$G$2/12)^($J$2-H218)-1))</f>
        <v>104573.55110011688</v>
      </c>
      <c r="P219" s="44">
        <f t="shared" si="24"/>
        <v>9.9829265098388981E-3</v>
      </c>
      <c r="Q219" s="44">
        <f t="shared" si="27"/>
        <v>3.2737397821980454E-3</v>
      </c>
      <c r="R219" s="2">
        <f t="shared" si="28"/>
        <v>20126173.742800839</v>
      </c>
      <c r="S219" s="12">
        <f t="shared" si="29"/>
        <v>0.6061105368058548</v>
      </c>
    </row>
    <row r="220" spans="2:19" x14ac:dyDescent="0.35">
      <c r="B220" s="1">
        <f t="shared" si="30"/>
        <v>215</v>
      </c>
      <c r="C220" s="4">
        <f t="shared" si="31"/>
        <v>5788390.9915545359</v>
      </c>
      <c r="D220" s="4">
        <f>IF(B220="",IF(B219="","",SUM($D$6:D219)),C220*($G$2/12))</f>
        <v>18571.087764570802</v>
      </c>
      <c r="E220" s="4">
        <f>IF(B220="",IF(B219="","",SUM($E$6:E219)),(E219+(C219*((1+$G$1)^(1/12)-1))/($J$2-B218)))</f>
        <v>67306.871994820292</v>
      </c>
      <c r="F220" s="4">
        <f>IF(B220="",IF(B219="","",SUM($F$6:F219)),D220+E220)</f>
        <v>85877.959759391088</v>
      </c>
      <c r="H220" s="1">
        <f t="shared" si="25"/>
        <v>215</v>
      </c>
      <c r="I220" s="4">
        <f t="shared" si="26"/>
        <v>7874041.6937418692</v>
      </c>
      <c r="J220" s="4">
        <f>IF(H220="",IF(H219="","",SUM(J$6:J219)),I220*($G$2/12))</f>
        <v>25262.550434088498</v>
      </c>
      <c r="K220" s="4">
        <f>IF(H220="",IF(H219="","",SUM($K$6:K219)),L220-J220)</f>
        <v>79653.347260430615</v>
      </c>
      <c r="L220" s="4">
        <f>IF(H220="",IF(H219="","",SUM($L$6:L219)),I220*(100%+($G$2/12))^($J$2-H219)*($G$2/12)/((100%+$G$2/12)^($J$2-H219)-1))</f>
        <v>104915.89769451911</v>
      </c>
      <c r="P220" s="44">
        <f t="shared" si="24"/>
        <v>1.0115941768982187E-2</v>
      </c>
      <c r="Q220" s="44">
        <f t="shared" si="27"/>
        <v>3.27373978219861E-3</v>
      </c>
      <c r="R220" s="2">
        <f t="shared" si="28"/>
        <v>20192061.598446093</v>
      </c>
      <c r="S220" s="12">
        <f t="shared" si="29"/>
        <v>0.61004270636992186</v>
      </c>
    </row>
    <row r="221" spans="2:19" x14ac:dyDescent="0.35">
      <c r="B221" s="1">
        <f t="shared" si="30"/>
        <v>216</v>
      </c>
      <c r="C221" s="4">
        <f t="shared" si="31"/>
        <v>5739813.4602392241</v>
      </c>
      <c r="D221" s="4">
        <f>IF(B221="",IF(B220="","",SUM($D$6:D220)),C221*($G$2/12))</f>
        <v>18415.234851600846</v>
      </c>
      <c r="E221" s="4">
        <f>IF(B221="",IF(B220="","",SUM($E$6:E220)),(E220+(C220*((1+$G$1)^(1/12)-1))/($J$2-B219)))</f>
        <v>67527.2171792851</v>
      </c>
      <c r="F221" s="4">
        <f>IF(B221="",IF(B220="","",SUM($F$6:F220)),D221+E221)</f>
        <v>85942.45203088595</v>
      </c>
      <c r="H221" s="1">
        <f t="shared" si="25"/>
        <v>216</v>
      </c>
      <c r="I221" s="4">
        <f t="shared" si="26"/>
        <v>7819905.145689223</v>
      </c>
      <c r="J221" s="4">
        <f>IF(H221="",IF(H220="","",SUM(J$6:J220)),I221*($G$2/12))</f>
        <v>25088.86234241959</v>
      </c>
      <c r="K221" s="4">
        <f>IF(H221="",IF(H220="","",SUM($K$6:K220)),L221-J221)</f>
        <v>80170.502700167184</v>
      </c>
      <c r="L221" s="4">
        <f>IF(H221="",IF(H220="","",SUM($L$6:L220)),I221*(100%+($G$2/12))^($J$2-H220)*($G$2/12)/((100%+$G$2/12)^($J$2-H220)-1))</f>
        <v>105259.36504258677</v>
      </c>
      <c r="P221" s="44">
        <f t="shared" si="24"/>
        <v>1.0252106797530879E-2</v>
      </c>
      <c r="Q221" s="44">
        <f t="shared" si="27"/>
        <v>3.2737397821989036E-3</v>
      </c>
      <c r="R221" s="2">
        <f t="shared" si="28"/>
        <v>20258165.153785538</v>
      </c>
      <c r="S221" s="12">
        <f t="shared" si="29"/>
        <v>0.61398749164467359</v>
      </c>
    </row>
    <row r="222" spans="2:19" x14ac:dyDescent="0.35">
      <c r="B222" s="1">
        <f t="shared" si="30"/>
        <v>217</v>
      </c>
      <c r="C222" s="4">
        <f t="shared" si="31"/>
        <v>5690855.8321898635</v>
      </c>
      <c r="D222" s="4">
        <f>IF(B222="",IF(B221="","",SUM($D$6:D221)),C222*($G$2/12))</f>
        <v>18258.162461609147</v>
      </c>
      <c r="E222" s="4">
        <f>IF(B222="",IF(B221="","",SUM($E$6:E221)),(E221+(C221*((1+$G$1)^(1/12)-1))/($J$2-B220)))</f>
        <v>67748.28371654611</v>
      </c>
      <c r="F222" s="4">
        <f>IF(B222="",IF(B221="","",SUM($F$6:F221)),D222+E222)</f>
        <v>86006.446178155253</v>
      </c>
      <c r="H222" s="1">
        <f t="shared" si="25"/>
        <v>217</v>
      </c>
      <c r="I222" s="4">
        <f t="shared" si="26"/>
        <v>7765072.5201934725</v>
      </c>
      <c r="J222" s="4">
        <f>IF(H222="",IF(H221="","",SUM(J$6:J221)),I222*($G$2/12))</f>
        <v>24912.941002287393</v>
      </c>
      <c r="K222" s="4">
        <f>IF(H222="",IF(H221="","",SUM($K$6:K221)),L222-J222)</f>
        <v>80691.01581108832</v>
      </c>
      <c r="L222" s="4">
        <f>IF(H222="",IF(H221="","",SUM($L$6:L221)),I222*(100%+($G$2/12))^($J$2-H221)*($G$2/12)/((100%+$G$2/12)^($J$2-H221)-1))</f>
        <v>105603.95681337571</v>
      </c>
      <c r="P222" s="44">
        <f t="shared" si="24"/>
        <v>1.039153409079531E-2</v>
      </c>
      <c r="Q222" s="44">
        <f t="shared" si="27"/>
        <v>3.2737397821992155E-3</v>
      </c>
      <c r="R222" s="2">
        <f t="shared" si="28"/>
        <v>20324485.114963841</v>
      </c>
      <c r="S222" s="12">
        <f t="shared" si="29"/>
        <v>0.61794493310551513</v>
      </c>
    </row>
    <row r="223" spans="2:19" x14ac:dyDescent="0.35">
      <c r="B223" s="1">
        <f t="shared" si="30"/>
        <v>218</v>
      </c>
      <c r="C223" s="4">
        <f t="shared" si="31"/>
        <v>5641516.139354337</v>
      </c>
      <c r="D223" s="4">
        <f>IF(B223="",IF(B222="","",SUM($D$6:D222)),C223*($G$2/12))</f>
        <v>18099.864280428497</v>
      </c>
      <c r="E223" s="4">
        <f>IF(B223="",IF(B222="","",SUM($E$6:E222)),(E222+(C222*((1+$G$1)^(1/12)-1))/($J$2-B221)))</f>
        <v>67970.073968124663</v>
      </c>
      <c r="F223" s="4">
        <f>IF(B223="",IF(B222="","",SUM($F$6:F222)),D223+E223)</f>
        <v>86069.938248553168</v>
      </c>
      <c r="H223" s="1">
        <f t="shared" si="25"/>
        <v>218</v>
      </c>
      <c r="I223" s="4">
        <f t="shared" si="26"/>
        <v>7709538.1698148744</v>
      </c>
      <c r="J223" s="4">
        <f>IF(H223="",IF(H222="","",SUM(J$6:J222)),I223*($G$2/12))</f>
        <v>24734.768294822723</v>
      </c>
      <c r="K223" s="4">
        <f>IF(H223="",IF(H222="","",SUM($K$6:K222)),L223-J223)</f>
        <v>81214.908393130434</v>
      </c>
      <c r="L223" s="4">
        <f>IF(H223="",IF(H222="","",SUM($L$6:L222)),I223*(100%+($G$2/12))^($J$2-H222)*($G$2/12)/((100%+$G$2/12)^($J$2-H222)-1))</f>
        <v>105949.67668795316</v>
      </c>
      <c r="P223" s="44">
        <f t="shared" si="24"/>
        <v>1.0534341565505293E-2</v>
      </c>
      <c r="Q223" s="44">
        <f t="shared" si="27"/>
        <v>3.2737397821978455E-3</v>
      </c>
      <c r="R223" s="2">
        <f t="shared" si="28"/>
        <v>20391022.190437406</v>
      </c>
      <c r="S223" s="12">
        <f t="shared" si="29"/>
        <v>0.62191507135771029</v>
      </c>
    </row>
    <row r="224" spans="2:19" x14ac:dyDescent="0.35">
      <c r="B224" s="1">
        <f t="shared" si="30"/>
        <v>219</v>
      </c>
      <c r="C224" s="4">
        <f t="shared" si="31"/>
        <v>5591792.4048683858</v>
      </c>
      <c r="D224" s="4">
        <f>IF(B224="",IF(B223="","",SUM($D$6:D223)),C224*($G$2/12))</f>
        <v>17940.333965619404</v>
      </c>
      <c r="E224" s="4">
        <f>IF(B224="",IF(B223="","",SUM($E$6:E223)),(E223+(C223*((1+$G$1)^(1/12)-1))/($J$2-B222)))</f>
        <v>68192.590303273115</v>
      </c>
      <c r="F224" s="4">
        <f>IF(B224="",IF(B223="","",SUM($F$6:F223)),D224+E224)</f>
        <v>86132.924268892515</v>
      </c>
      <c r="H224" s="1">
        <f t="shared" si="25"/>
        <v>219</v>
      </c>
      <c r="I224" s="4">
        <f t="shared" si="26"/>
        <v>7653296.4067541333</v>
      </c>
      <c r="J224" s="4">
        <f>IF(H224="",IF(H223="","",SUM(J$6:J223)),I224*($G$2/12))</f>
        <v>24554.32597166951</v>
      </c>
      <c r="K224" s="4">
        <f>IF(H224="",IF(H223="","",SUM($K$6:K223)),L224-J224)</f>
        <v>81742.202387768135</v>
      </c>
      <c r="L224" s="4">
        <f>IF(H224="",IF(H223="","",SUM($L$6:L223)),I224*(100%+($G$2/12))^($J$2-H223)*($G$2/12)/((100%+$G$2/12)^($J$2-H223)-1))</f>
        <v>106296.52835943764</v>
      </c>
      <c r="P224" s="44">
        <f t="shared" si="24"/>
        <v>1.0680652890384537E-2</v>
      </c>
      <c r="Q224" s="44">
        <f t="shared" si="27"/>
        <v>3.2737397821989938E-3</v>
      </c>
      <c r="R224" s="2">
        <f t="shared" si="28"/>
        <v>20457777.090981942</v>
      </c>
      <c r="S224" s="12">
        <f t="shared" si="29"/>
        <v>0.62589794713679781</v>
      </c>
    </row>
    <row r="225" spans="2:19" x14ac:dyDescent="0.35">
      <c r="B225" s="1">
        <f t="shared" si="30"/>
        <v>220</v>
      </c>
      <c r="C225" s="4">
        <f t="shared" si="31"/>
        <v>5541682.643019001</v>
      </c>
      <c r="D225" s="4">
        <f>IF(B225="",IF(B224="","",SUM($D$6:D224)),C225*($G$2/12))</f>
        <v>17779.56514635263</v>
      </c>
      <c r="E225" s="4">
        <f>IF(B225="",IF(B224="","",SUM($E$6:E224)),(E224+(C224*((1+$G$1)^(1/12)-1))/($J$2-B223)))</f>
        <v>68415.835099000135</v>
      </c>
      <c r="F225" s="4">
        <f>IF(B225="",IF(B224="","",SUM($F$6:F224)),D225+E225)</f>
        <v>86195.400245352765</v>
      </c>
      <c r="H225" s="1">
        <f t="shared" si="25"/>
        <v>220</v>
      </c>
      <c r="I225" s="4">
        <f t="shared" si="26"/>
        <v>7596341.5025782753</v>
      </c>
      <c r="J225" s="4">
        <f>IF(H225="",IF(H224="","",SUM(J$6:J224)),I225*($G$2/12))</f>
        <v>24371.595654105302</v>
      </c>
      <c r="K225" s="4">
        <f>IF(H225="",IF(H224="","",SUM($K$6:K224)),L225-J225)</f>
        <v>82272.919878932196</v>
      </c>
      <c r="L225" s="4">
        <f>IF(H225="",IF(H224="","",SUM($L$6:L224)),I225*(100%+($G$2/12))^($J$2-H224)*($G$2/12)/((100%+$G$2/12)^($J$2-H224)-1))</f>
        <v>106644.5155330375</v>
      </c>
      <c r="P225" s="44">
        <f t="shared" si="24"/>
        <v>1.0830597841211842E-2</v>
      </c>
      <c r="Q225" s="44">
        <f t="shared" si="27"/>
        <v>3.2737397821982965E-3</v>
      </c>
      <c r="R225" s="2">
        <f t="shared" si="28"/>
        <v>20524750.529700048</v>
      </c>
      <c r="S225" s="12">
        <f t="shared" si="29"/>
        <v>0.62989360130900995</v>
      </c>
    </row>
    <row r="226" spans="2:19" x14ac:dyDescent="0.35">
      <c r="B226" s="1">
        <f t="shared" si="30"/>
        <v>221</v>
      </c>
      <c r="C226" s="4">
        <f t="shared" si="31"/>
        <v>5491184.8592076767</v>
      </c>
      <c r="D226" s="4">
        <f>IF(B226="",IF(B225="","",SUM($D$6:D225)),C226*($G$2/12))</f>
        <v>17617.551423291297</v>
      </c>
      <c r="E226" s="4">
        <f>IF(B226="",IF(B225="","",SUM($E$6:E225)),(E225+(C225*((1+$G$1)^(1/12)-1))/($J$2-B224)))</f>
        <v>68639.810740096087</v>
      </c>
      <c r="F226" s="4">
        <f>IF(B226="",IF(B225="","",SUM($F$6:F225)),D226+E226)</f>
        <v>86257.362163387384</v>
      </c>
      <c r="H226" s="1">
        <f t="shared" si="25"/>
        <v>221</v>
      </c>
      <c r="I226" s="4">
        <f t="shared" si="26"/>
        <v>7538667.6879446963</v>
      </c>
      <c r="J226" s="4">
        <f>IF(H226="",IF(H225="","",SUM(J$6:J225)),I226*($G$2/12))</f>
        <v>24186.558832155901</v>
      </c>
      <c r="K226" s="4">
        <f>IF(H226="",IF(H225="","",SUM($K$6:K225)),L226-J226)</f>
        <v>82807.08309393542</v>
      </c>
      <c r="L226" s="4">
        <f>IF(H226="",IF(H225="","",SUM($L$6:L225)),I226*(100%+($G$2/12))^($J$2-H225)*($G$2/12)/((100%+$G$2/12)^($J$2-H225)-1))</f>
        <v>106993.64192609132</v>
      </c>
      <c r="P226" s="44">
        <f t="shared" si="24"/>
        <v>1.0984312682512144E-2</v>
      </c>
      <c r="Q226" s="44">
        <f t="shared" si="27"/>
        <v>3.2737397821988325E-3</v>
      </c>
      <c r="R226" s="2">
        <f t="shared" si="28"/>
        <v>20591943.222028837</v>
      </c>
      <c r="S226" s="12">
        <f t="shared" si="29"/>
        <v>0.63390207487169137</v>
      </c>
    </row>
    <row r="227" spans="2:19" x14ac:dyDescent="0.35">
      <c r="B227" s="1">
        <f t="shared" si="30"/>
        <v>222</v>
      </c>
      <c r="C227" s="4">
        <f t="shared" si="31"/>
        <v>5440297.0499135144</v>
      </c>
      <c r="D227" s="4">
        <f>IF(B227="",IF(B226="","",SUM($D$6:D226)),C227*($G$2/12))</f>
        <v>17454.286368472527</v>
      </c>
      <c r="E227" s="4">
        <f>IF(B227="",IF(B226="","",SUM($E$6:E226)),(E226+(C226*((1+$G$1)^(1/12)-1))/($J$2-B225)))</f>
        <v>68864.519619158542</v>
      </c>
      <c r="F227" s="4">
        <f>IF(B227="",IF(B226="","",SUM($F$6:F226)),D227+E227)</f>
        <v>86318.805987631073</v>
      </c>
      <c r="H227" s="1">
        <f t="shared" si="25"/>
        <v>222</v>
      </c>
      <c r="I227" s="4">
        <f t="shared" si="26"/>
        <v>7480269.1523233904</v>
      </c>
      <c r="J227" s="4">
        <f>IF(H227="",IF(H226="","",SUM(J$6:J226)),I227*($G$2/12))</f>
        <v>23999.196863704212</v>
      </c>
      <c r="K227" s="4">
        <f>IF(H227="",IF(H226="","",SUM($K$6:K226)),L227-J227)</f>
        <v>83344.714404402766</v>
      </c>
      <c r="L227" s="4">
        <f>IF(H227="",IF(H226="","",SUM($L$6:L226)),I227*(100%+($G$2/12))^($J$2-H226)*($G$2/12)/((100%+$G$2/12)^($J$2-H226)-1))</f>
        <v>107343.91126810698</v>
      </c>
      <c r="P227" s="44">
        <f t="shared" si="24"/>
        <v>1.1141940578236505E-2</v>
      </c>
      <c r="Q227" s="44">
        <f t="shared" si="27"/>
        <v>3.2737397821976677E-3</v>
      </c>
      <c r="R227" s="2">
        <f t="shared" si="28"/>
        <v>20659355.885747574</v>
      </c>
      <c r="S227" s="12">
        <f t="shared" si="29"/>
        <v>0.63792340895371957</v>
      </c>
    </row>
    <row r="228" spans="2:19" x14ac:dyDescent="0.35">
      <c r="B228" s="1">
        <f t="shared" si="30"/>
        <v>223</v>
      </c>
      <c r="C228" s="4">
        <f t="shared" si="31"/>
        <v>5389017.2026561778</v>
      </c>
      <c r="D228" s="4">
        <f>IF(B228="",IF(B227="","",SUM($D$6:D227)),C228*($G$2/12))</f>
        <v>17289.763525188569</v>
      </c>
      <c r="E228" s="4">
        <f>IF(B228="",IF(B227="","",SUM($E$6:E227)),(E227+(C227*((1+$G$1)^(1/12)-1))/($J$2-B226)))</f>
        <v>69089.964136617797</v>
      </c>
      <c r="F228" s="4">
        <f>IF(B228="",IF(B227="","",SUM($F$6:F227)),D228+E228)</f>
        <v>86379.727661806362</v>
      </c>
      <c r="H228" s="1">
        <f t="shared" si="25"/>
        <v>223</v>
      </c>
      <c r="I228" s="4">
        <f t="shared" si="26"/>
        <v>7421140.0437173229</v>
      </c>
      <c r="J228" s="4">
        <f>IF(H228="",IF(H227="","",SUM(J$6:J227)),I228*($G$2/12))</f>
        <v>23809.490973593078</v>
      </c>
      <c r="K228" s="4">
        <f>IF(H228="",IF(H227="","",SUM($K$6:K227)),L228-J228)</f>
        <v>83885.836327209108</v>
      </c>
      <c r="L228" s="4">
        <f>IF(H228="",IF(H227="","",SUM($L$6:L227)),I228*(100%+($G$2/12))^($J$2-H227)*($G$2/12)/((100%+$G$2/12)^($J$2-H227)-1))</f>
        <v>107695.32730080218</v>
      </c>
      <c r="P228" s="44">
        <f t="shared" si="24"/>
        <v>1.1303632034033124E-2</v>
      </c>
      <c r="Q228" s="44">
        <f t="shared" si="27"/>
        <v>3.2737397821985862E-3</v>
      </c>
      <c r="R228" s="2">
        <f t="shared" si="28"/>
        <v>20726989.240985353</v>
      </c>
      <c r="S228" s="12">
        <f t="shared" si="29"/>
        <v>0.64195764481592765</v>
      </c>
    </row>
    <row r="229" spans="2:19" x14ac:dyDescent="0.35">
      <c r="B229" s="1">
        <f t="shared" si="30"/>
        <v>224</v>
      </c>
      <c r="C229" s="4">
        <f t="shared" si="31"/>
        <v>5337343.2959587043</v>
      </c>
      <c r="D229" s="4">
        <f>IF(B229="",IF(B228="","",SUM($D$6:D228)),C229*($G$2/12))</f>
        <v>17123.976407867511</v>
      </c>
      <c r="E229" s="4">
        <f>IF(B229="",IF(B228="","",SUM($E$6:E228)),(E228+(C228*((1+$G$1)^(1/12)-1))/($J$2-B227)))</f>
        <v>69316.146700762532</v>
      </c>
      <c r="F229" s="4">
        <f>IF(B229="",IF(B228="","",SUM($F$6:F228)),D229+E229)</f>
        <v>86440.123108630039</v>
      </c>
      <c r="H229" s="1">
        <f t="shared" si="25"/>
        <v>224</v>
      </c>
      <c r="I229" s="4">
        <f t="shared" si="26"/>
        <v>7361274.4683809532</v>
      </c>
      <c r="J229" s="4">
        <f>IF(H229="",IF(H228="","",SUM(J$6:J228)),I229*($G$2/12))</f>
        <v>23617.422252722226</v>
      </c>
      <c r="K229" s="4">
        <f>IF(H229="",IF(H228="","",SUM($K$6:K228)),L229-J229)</f>
        <v>84430.471525421613</v>
      </c>
      <c r="L229" s="4">
        <f>IF(H229="",IF(H228="","",SUM($L$6:L228)),I229*(100%+($G$2/12))^($J$2-H228)*($G$2/12)/((100%+$G$2/12)^($J$2-H228)-1))</f>
        <v>108047.89377814384</v>
      </c>
      <c r="P229" s="44">
        <f t="shared" si="24"/>
        <v>1.1469545373980783E-2</v>
      </c>
      <c r="Q229" s="44">
        <f t="shared" si="27"/>
        <v>3.273739782199804E-3</v>
      </c>
      <c r="R229" s="2">
        <f t="shared" si="28"/>
        <v>20794844.010228775</v>
      </c>
      <c r="S229" s="12">
        <f t="shared" si="29"/>
        <v>0.64600482385152702</v>
      </c>
    </row>
    <row r="230" spans="2:19" x14ac:dyDescent="0.35">
      <c r="B230" s="1">
        <f t="shared" si="30"/>
        <v>225</v>
      </c>
      <c r="C230" s="4">
        <f t="shared" si="31"/>
        <v>5285273.299310172</v>
      </c>
      <c r="D230" s="4">
        <f>IF(B230="",IF(B229="","",SUM($D$6:D229)),C230*($G$2/12))</f>
        <v>16956.918501953471</v>
      </c>
      <c r="E230" s="4">
        <f>IF(B230="",IF(B229="","",SUM($E$6:E229)),(E229+(C229*((1+$G$1)^(1/12)-1))/($J$2-B228)))</f>
        <v>69543.069727765556</v>
      </c>
      <c r="F230" s="4">
        <f>IF(B230="",IF(B229="","",SUM($F$6:F229)),D230+E230)</f>
        <v>86499.98822971902</v>
      </c>
      <c r="H230" s="1">
        <f t="shared" si="25"/>
        <v>225</v>
      </c>
      <c r="I230" s="4">
        <f t="shared" si="26"/>
        <v>7300666.4905368928</v>
      </c>
      <c r="J230" s="4">
        <f>IF(H230="",IF(H229="","",SUM(J$6:J229)),I230*($G$2/12))</f>
        <v>23422.971657139198</v>
      </c>
      <c r="K230" s="4">
        <f>IF(H230="",IF(H229="","",SUM($K$6:K229)),L230-J230)</f>
        <v>84978.64280924882</v>
      </c>
      <c r="L230" s="4">
        <f>IF(H230="",IF(H229="","",SUM($L$6:L229)),I230*(100%+($G$2/12))^($J$2-H229)*($G$2/12)/((100%+$G$2/12)^($J$2-H229)-1))</f>
        <v>108401.61446638801</v>
      </c>
      <c r="P230" s="44">
        <f t="shared" si="24"/>
        <v>1.1639847254959248E-2</v>
      </c>
      <c r="Q230" s="44">
        <f t="shared" si="27"/>
        <v>3.2737397821975796E-3</v>
      </c>
      <c r="R230" s="2">
        <f t="shared" si="28"/>
        <v>20862920.918329682</v>
      </c>
      <c r="S230" s="12">
        <f t="shared" si="29"/>
        <v>0.65006498758653231</v>
      </c>
    </row>
    <row r="231" spans="2:19" x14ac:dyDescent="0.35">
      <c r="B231" s="1">
        <f t="shared" si="30"/>
        <v>226</v>
      </c>
      <c r="C231" s="4">
        <f t="shared" si="31"/>
        <v>5232805.1731282081</v>
      </c>
      <c r="D231" s="4">
        <f>IF(B231="",IF(B230="","",SUM($D$6:D230)),C231*($G$2/12))</f>
        <v>16788.583263786335</v>
      </c>
      <c r="E231" s="4">
        <f>IF(B231="",IF(B230="","",SUM($E$6:E230)),(E230+(C230*((1+$G$1)^(1/12)-1))/($J$2-B229)))</f>
        <v>69770.735641709573</v>
      </c>
      <c r="F231" s="4">
        <f>IF(B231="",IF(B230="","",SUM($F$6:F230)),D231+E231)</f>
        <v>86559.318905495908</v>
      </c>
      <c r="H231" s="1">
        <f t="shared" si="25"/>
        <v>226</v>
      </c>
      <c r="I231" s="4">
        <f t="shared" si="26"/>
        <v>7239310.1320906794</v>
      </c>
      <c r="J231" s="4">
        <f>IF(H231="",IF(H230="","",SUM(J$6:J230)),I231*($G$2/12))</f>
        <v>23226.120007124264</v>
      </c>
      <c r="K231" s="4">
        <f>IF(H231="",IF(H230="","",SUM($K$6:K230)),L231-J231)</f>
        <v>85530.373136996932</v>
      </c>
      <c r="L231" s="4">
        <f>IF(H231="",IF(H230="","",SUM($L$6:L230)),I231*(100%+($G$2/12))^($J$2-H230)*($G$2/12)/((100%+$G$2/12)^($J$2-H230)-1))</f>
        <v>108756.4931441212</v>
      </c>
      <c r="P231" s="44">
        <f t="shared" si="24"/>
        <v>1.1814713222169438E-2</v>
      </c>
      <c r="Q231" s="44">
        <f t="shared" si="27"/>
        <v>3.2737397821987349E-3</v>
      </c>
      <c r="R231" s="2">
        <f t="shared" si="28"/>
        <v>20931220.692512888</v>
      </c>
      <c r="S231" s="12">
        <f t="shared" si="29"/>
        <v>0.65413817768018723</v>
      </c>
    </row>
    <row r="232" spans="2:19" x14ac:dyDescent="0.35">
      <c r="B232" s="1">
        <f t="shared" si="30"/>
        <v>227</v>
      </c>
      <c r="C232" s="4">
        <f t="shared" si="31"/>
        <v>5179936.8687213613</v>
      </c>
      <c r="D232" s="4">
        <f>IF(B232="",IF(B231="","",SUM($D$6:D231)),C232*($G$2/12))</f>
        <v>16618.964120481036</v>
      </c>
      <c r="E232" s="4">
        <f>IF(B232="",IF(B231="","",SUM($E$6:E231)),(E231+(C231*((1+$G$1)^(1/12)-1))/($J$2-B230)))</f>
        <v>69999.146874613114</v>
      </c>
      <c r="F232" s="4">
        <f>IF(B232="",IF(B231="","",SUM($F$6:F231)),D232+E232)</f>
        <v>86618.110995094146</v>
      </c>
      <c r="H232" s="1">
        <f t="shared" si="25"/>
        <v>227</v>
      </c>
      <c r="I232" s="4">
        <f t="shared" si="26"/>
        <v>7177199.3723436585</v>
      </c>
      <c r="J232" s="4">
        <f>IF(H232="",IF(H231="","",SUM(J$6:J231)),I232*($G$2/12))</f>
        <v>23026.847986269237</v>
      </c>
      <c r="K232" s="4">
        <f>IF(H232="",IF(H231="","",SUM($K$6:K231)),L232-J232)</f>
        <v>86085.685616030314</v>
      </c>
      <c r="L232" s="4">
        <f>IF(H232="",IF(H231="","",SUM($L$6:L231)),I232*(100%+($G$2/12))^($J$2-H231)*($G$2/12)/((100%+$G$2/12)^($J$2-H231)-1))</f>
        <v>109112.53360229955</v>
      </c>
      <c r="P232" s="44">
        <f t="shared" si="24"/>
        <v>1.19943283096955E-2</v>
      </c>
      <c r="Q232" s="44">
        <f t="shared" si="27"/>
        <v>3.2737397821988993E-3</v>
      </c>
      <c r="R232" s="2">
        <f t="shared" si="28"/>
        <v>20999744.062383953</v>
      </c>
      <c r="S232" s="12">
        <f t="shared" si="29"/>
        <v>0.65822443592539281</v>
      </c>
    </row>
    <row r="233" spans="2:19" x14ac:dyDescent="0.35">
      <c r="B233" s="1">
        <f t="shared" si="30"/>
        <v>228</v>
      </c>
      <c r="C233" s="4">
        <f t="shared" si="31"/>
        <v>5126666.3282513171</v>
      </c>
      <c r="D233" s="4">
        <f>IF(B233="",IF(B232="","",SUM($D$6:D232)),C233*($G$2/12))</f>
        <v>16448.054469806309</v>
      </c>
      <c r="E233" s="4">
        <f>IF(B233="",IF(B232="","",SUM($E$6:E232)),(E232+(C232*((1+$G$1)^(1/12)-1))/($J$2-B231)))</f>
        <v>70228.305866456518</v>
      </c>
      <c r="F233" s="4">
        <f>IF(B233="",IF(B232="","",SUM($F$6:F232)),D233+E233)</f>
        <v>86676.36033626282</v>
      </c>
      <c r="H233" s="1">
        <f t="shared" si="25"/>
        <v>228</v>
      </c>
      <c r="I233" s="4">
        <f t="shared" si="26"/>
        <v>7114328.1477039633</v>
      </c>
      <c r="J233" s="4">
        <f>IF(H233="",IF(H232="","",SUM(J$6:J232)),I233*($G$2/12))</f>
        <v>22825.136140550218</v>
      </c>
      <c r="K233" s="4">
        <f>IF(H233="",IF(H232="","",SUM($K$6:K232)),L233-J233)</f>
        <v>86644.603503739665</v>
      </c>
      <c r="L233" s="4">
        <f>IF(H233="",IF(H232="","",SUM($L$6:L232)),I233*(100%+($G$2/12))^($J$2-H232)*($G$2/12)/((100%+$G$2/12)^($J$2-H232)-1))</f>
        <v>109469.73964428989</v>
      </c>
      <c r="P233" s="44">
        <f t="shared" si="24"/>
        <v>1.2178887690428342E-2</v>
      </c>
      <c r="Q233" s="44">
        <f t="shared" si="27"/>
        <v>3.2737397821987215E-3</v>
      </c>
      <c r="R233" s="2">
        <f t="shared" si="28"/>
        <v>21068491.759936973</v>
      </c>
      <c r="S233" s="12">
        <f t="shared" si="29"/>
        <v>0.66232380424913495</v>
      </c>
    </row>
    <row r="234" spans="2:19" x14ac:dyDescent="0.35">
      <c r="B234" s="1">
        <f t="shared" si="30"/>
        <v>229</v>
      </c>
      <c r="C234" s="4">
        <f t="shared" si="31"/>
        <v>5072991.4846949652</v>
      </c>
      <c r="D234" s="4">
        <f>IF(B234="",IF(B233="","",SUM($D$6:D233)),C234*($G$2/12))</f>
        <v>16275.847680063014</v>
      </c>
      <c r="E234" s="4">
        <f>IF(B234="",IF(B233="","",SUM($E$6:E233)),(E233+(C233*((1+$G$1)^(1/12)-1))/($J$2-B232)))</f>
        <v>70458.215065207973</v>
      </c>
      <c r="F234" s="4">
        <f>IF(B234="",IF(B233="","",SUM($F$6:F233)),D234+E234)</f>
        <v>86734.062745270989</v>
      </c>
      <c r="H234" s="1">
        <f t="shared" si="25"/>
        <v>229</v>
      </c>
      <c r="I234" s="4">
        <f t="shared" si="26"/>
        <v>7050690.3513955772</v>
      </c>
      <c r="J234" s="4">
        <f>IF(H234="",IF(H233="","",SUM(J$6:J233)),I234*($G$2/12))</f>
        <v>22620.964877394144</v>
      </c>
      <c r="K234" s="4">
        <f>IF(H234="",IF(H233="","",SUM($K$6:K233)),L234-J234)</f>
        <v>87207.150208516134</v>
      </c>
      <c r="L234" s="4">
        <f>IF(H234="",IF(H233="","",SUM($L$6:L233)),I234*(100%+($G$2/12))^($J$2-H233)*($G$2/12)/((100%+$G$2/12)^($J$2-H233)-1))</f>
        <v>109828.11508591028</v>
      </c>
      <c r="P234" s="44">
        <f t="shared" si="24"/>
        <v>1.2368597380149421E-2</v>
      </c>
      <c r="Q234" s="44">
        <f t="shared" si="27"/>
        <v>3.2737397821981733E-3</v>
      </c>
      <c r="R234" s="2">
        <f t="shared" si="28"/>
        <v>21137464.519562408</v>
      </c>
      <c r="S234" s="12">
        <f t="shared" si="29"/>
        <v>0.66643632471291581</v>
      </c>
    </row>
    <row r="235" spans="2:19" x14ac:dyDescent="0.35">
      <c r="B235" s="1">
        <f t="shared" si="30"/>
        <v>230</v>
      </c>
      <c r="C235" s="4">
        <f t="shared" si="31"/>
        <v>5018910.2618063176</v>
      </c>
      <c r="D235" s="4">
        <f>IF(B235="",IF(B234="","",SUM($D$6:D234)),C235*($G$2/12))</f>
        <v>16102.337089961937</v>
      </c>
      <c r="E235" s="4">
        <f>IF(B235="",IF(B234="","",SUM($E$6:E234)),(E234+(C234*((1+$G$1)^(1/12)-1))/($J$2-B233)))</f>
        <v>70688.876926849669</v>
      </c>
      <c r="F235" s="4">
        <f>IF(B235="",IF(B234="","",SUM($F$6:F234)),D235+E235)</f>
        <v>86791.214016811602</v>
      </c>
      <c r="H235" s="1">
        <f t="shared" si="25"/>
        <v>230</v>
      </c>
      <c r="I235" s="4">
        <f t="shared" si="26"/>
        <v>6986279.8331654612</v>
      </c>
      <c r="J235" s="4">
        <f>IF(H235="",IF(H234="","",SUM(J$6:J234)),I235*($G$2/12))</f>
        <v>22414.314464739189</v>
      </c>
      <c r="K235" s="4">
        <f>IF(H235="",IF(H234="","",SUM($K$6:K234)),L235-J235)</f>
        <v>87773.349290731639</v>
      </c>
      <c r="L235" s="4">
        <f>IF(H235="",IF(H234="","",SUM($L$6:L234)),I235*(100%+($G$2/12))^($J$2-H234)*($G$2/12)/((100%+$G$2/12)^($J$2-H234)-1))</f>
        <v>110187.66375547083</v>
      </c>
      <c r="P235" s="44">
        <f t="shared" si="24"/>
        <v>1.2563675001114551E-2</v>
      </c>
      <c r="Q235" s="44">
        <f t="shared" si="27"/>
        <v>3.2737397821978697E-3</v>
      </c>
      <c r="R235" s="2">
        <f t="shared" si="28"/>
        <v>21206663.078054916</v>
      </c>
      <c r="S235" s="12">
        <f t="shared" si="29"/>
        <v>0.67056203951318472</v>
      </c>
    </row>
    <row r="236" spans="2:19" x14ac:dyDescent="0.35">
      <c r="B236" s="1">
        <f t="shared" si="30"/>
        <v>231</v>
      </c>
      <c r="C236" s="4">
        <f t="shared" si="31"/>
        <v>4964420.5740782749</v>
      </c>
      <c r="D236" s="4">
        <f>IF(B236="",IF(B235="","",SUM($D$6:D235)),C236*($G$2/12))</f>
        <v>15927.516008501132</v>
      </c>
      <c r="E236" s="4">
        <f>IF(B236="",IF(B235="","",SUM($E$6:E235)),(E235+(C235*((1+$G$1)^(1/12)-1))/($J$2-B234)))</f>
        <v>70920.293915404065</v>
      </c>
      <c r="F236" s="4">
        <f>IF(B236="",IF(B235="","",SUM($F$6:F235)),D236+E236)</f>
        <v>86847.809923905195</v>
      </c>
      <c r="H236" s="1">
        <f t="shared" si="25"/>
        <v>231</v>
      </c>
      <c r="I236" s="4">
        <f t="shared" si="26"/>
        <v>6921090.398988748</v>
      </c>
      <c r="J236" s="4">
        <f>IF(H236="",IF(H235="","",SUM(J$6:J235)),I236*($G$2/12))</f>
        <v>22205.165030088901</v>
      </c>
      <c r="K236" s="4">
        <f>IF(H236="",IF(H235="","",SUM($K$6:K235)),L236-J236)</f>
        <v>88343.224463725797</v>
      </c>
      <c r="L236" s="4">
        <f>IF(H236="",IF(H235="","",SUM($L$6:L235)),I236*(100%+($G$2/12))^($J$2-H235)*($G$2/12)/((100%+$G$2/12)^($J$2-H235)-1))</f>
        <v>110548.3894938147</v>
      </c>
      <c r="P236" s="44">
        <f t="shared" si="24"/>
        <v>1.276435061108778E-2</v>
      </c>
      <c r="Q236" s="44">
        <f t="shared" si="27"/>
        <v>3.2737397821991665E-3</v>
      </c>
      <c r="R236" s="2">
        <f t="shared" si="28"/>
        <v>21276088.174621232</v>
      </c>
      <c r="S236" s="12">
        <f t="shared" si="29"/>
        <v>0.67470099098177094</v>
      </c>
    </row>
    <row r="237" spans="2:19" x14ac:dyDescent="0.35">
      <c r="B237" s="1">
        <f t="shared" si="30"/>
        <v>232</v>
      </c>
      <c r="C237" s="4">
        <f t="shared" si="31"/>
        <v>4909520.3267042413</v>
      </c>
      <c r="D237" s="4">
        <f>IF(B237="",IF(B236="","",SUM($D$6:D236)),C237*($G$2/12))</f>
        <v>15751.377714842774</v>
      </c>
      <c r="E237" s="4">
        <f>IF(B237="",IF(B236="","",SUM($E$6:E236)),(E236+(C236*((1+$G$1)^(1/12)-1))/($J$2-B235)))</f>
        <v>71152.468502960168</v>
      </c>
      <c r="F237" s="4">
        <f>IF(B237="",IF(B236="","",SUM($F$6:F236)),D237+E237)</f>
        <v>86903.846217802944</v>
      </c>
      <c r="H237" s="1">
        <f t="shared" si="25"/>
        <v>232</v>
      </c>
      <c r="I237" s="4">
        <f t="shared" si="26"/>
        <v>6855115.8107719719</v>
      </c>
      <c r="J237" s="4">
        <f>IF(H237="",IF(H236="","",SUM(J$6:J236)),I237*($G$2/12))</f>
        <v>21993.496559560077</v>
      </c>
      <c r="K237" s="4">
        <f>IF(H237="",IF(H236="","",SUM($K$6:K236)),L237-J237)</f>
        <v>88916.799594798475</v>
      </c>
      <c r="L237" s="4">
        <f>IF(H237="",IF(H236="","",SUM($L$6:L236)),I237*(100%+($G$2/12))^($J$2-H236)*($G$2/12)/((100%+$G$2/12)^($J$2-H236)-1))</f>
        <v>110910.29615435856</v>
      </c>
      <c r="P237" s="44">
        <f t="shared" si="24"/>
        <v>1.2970867604465071E-2</v>
      </c>
      <c r="Q237" s="44">
        <f t="shared" si="27"/>
        <v>3.2737397821983251E-3</v>
      </c>
      <c r="R237" s="2">
        <f t="shared" si="28"/>
        <v>21345740.550888062</v>
      </c>
      <c r="S237" s="12">
        <f t="shared" si="29"/>
        <v>0.67885322158631911</v>
      </c>
    </row>
    <row r="238" spans="2:19" x14ac:dyDescent="0.35">
      <c r="B238" s="1">
        <f t="shared" si="30"/>
        <v>233</v>
      </c>
      <c r="C238" s="4">
        <f t="shared" si="31"/>
        <v>4854207.4155395869</v>
      </c>
      <c r="D238" s="4">
        <f>IF(B238="",IF(B237="","",SUM($D$6:D237)),C238*($G$2/12))</f>
        <v>15573.915458189509</v>
      </c>
      <c r="E238" s="4">
        <f>IF(B238="",IF(B237="","",SUM($E$6:E237)),(E237+(C237*((1+$G$1)^(1/12)-1))/($J$2-B236)))</f>
        <v>71385.403169699959</v>
      </c>
      <c r="F238" s="4">
        <f>IF(B238="",IF(B237="","",SUM($F$6:F237)),D238+E238)</f>
        <v>86959.318627889472</v>
      </c>
      <c r="H238" s="1">
        <f t="shared" si="25"/>
        <v>233</v>
      </c>
      <c r="I238" s="4">
        <f t="shared" si="26"/>
        <v>6788349.7860543393</v>
      </c>
      <c r="J238" s="4">
        <f>IF(H238="",IF(H237="","",SUM(J$6:J237)),I238*($G$2/12))</f>
        <v>21779.288896924339</v>
      </c>
      <c r="K238" s="4">
        <f>IF(H238="",IF(H237="","",SUM($K$6:K237)),L238-J238)</f>
        <v>89494.098706210178</v>
      </c>
      <c r="L238" s="4">
        <f>IF(H238="",IF(H237="","",SUM($L$6:L237)),I238*(100%+($G$2/12))^($J$2-H237)*($G$2/12)/((100%+$G$2/12)^($J$2-H237)-1))</f>
        <v>111273.38760313451</v>
      </c>
      <c r="P238" s="44">
        <f t="shared" si="24"/>
        <v>1.3183483692909073E-2</v>
      </c>
      <c r="Q238" s="44">
        <f t="shared" si="27"/>
        <v>3.2737397821986564E-3</v>
      </c>
      <c r="R238" s="2">
        <f t="shared" si="28"/>
        <v>21415620.950910002</v>
      </c>
      <c r="S238" s="12">
        <f t="shared" si="29"/>
        <v>0.68301877393072341</v>
      </c>
    </row>
    <row r="239" spans="2:19" x14ac:dyDescent="0.35">
      <c r="B239" s="1">
        <f t="shared" si="30"/>
        <v>234</v>
      </c>
      <c r="C239" s="4">
        <f t="shared" si="31"/>
        <v>4798479.7270629592</v>
      </c>
      <c r="D239" s="4">
        <f>IF(B239="",IF(B238="","",SUM($D$6:D238)),C239*($G$2/12))</f>
        <v>15395.122457660327</v>
      </c>
      <c r="E239" s="4">
        <f>IF(B239="",IF(B238="","",SUM($E$6:E238)),(E238+(C238*((1+$G$1)^(1/12)-1))/($J$2-B237)))</f>
        <v>71619.100403924909</v>
      </c>
      <c r="F239" s="4">
        <f>IF(B239="",IF(B238="","",SUM($F$6:F238)),D239+E239)</f>
        <v>87014.222861585236</v>
      </c>
      <c r="H239" s="1">
        <f t="shared" si="25"/>
        <v>234</v>
      </c>
      <c r="I239" s="4">
        <f t="shared" si="26"/>
        <v>6720785.9977070102</v>
      </c>
      <c r="J239" s="4">
        <f>IF(H239="",IF(H238="","",SUM(J$6:J238)),I239*($G$2/12))</f>
        <v>21562.521742643326</v>
      </c>
      <c r="K239" s="4">
        <f>IF(H239="",IF(H238="","",SUM($K$6:K238)),L239-J239)</f>
        <v>90075.145976187545</v>
      </c>
      <c r="L239" s="4">
        <f>IF(H239="",IF(H238="","",SUM($L$6:L238)),I239*(100%+($G$2/12))^($J$2-H238)*($G$2/12)/((100%+$G$2/12)^($J$2-H238)-1))</f>
        <v>111637.66771883087</v>
      </c>
      <c r="P239" s="44">
        <f t="shared" si="24"/>
        <v>1.3402471973801766E-2</v>
      </c>
      <c r="Q239" s="44">
        <f t="shared" si="27"/>
        <v>3.2737397821983143E-3</v>
      </c>
      <c r="R239" s="2">
        <f t="shared" si="28"/>
        <v>21485730.121177487</v>
      </c>
      <c r="S239" s="12">
        <f t="shared" si="29"/>
        <v>0.68719769075556603</v>
      </c>
    </row>
    <row r="240" spans="2:19" x14ac:dyDescent="0.35">
      <c r="B240" s="1">
        <f t="shared" si="30"/>
        <v>235</v>
      </c>
      <c r="C240" s="4">
        <f t="shared" si="31"/>
        <v>4742335.138337438</v>
      </c>
      <c r="D240" s="4">
        <f>IF(B240="",IF(B239="","",SUM($D$6:D239)),C240*($G$2/12))</f>
        <v>15214.991902165948</v>
      </c>
      <c r="E240" s="4">
        <f>IF(B240="",IF(B239="","",SUM($E$6:E239)),(E239+(C239*((1+$G$1)^(1/12)-1))/($J$2-B238)))</f>
        <v>71853.562702082534</v>
      </c>
      <c r="F240" s="4">
        <f>IF(B240="",IF(B239="","",SUM($F$6:F239)),D240+E240)</f>
        <v>87068.554604248478</v>
      </c>
      <c r="H240" s="1">
        <f t="shared" si="25"/>
        <v>235</v>
      </c>
      <c r="I240" s="4">
        <f t="shared" si="26"/>
        <v>6652418.0736303916</v>
      </c>
      <c r="J240" s="4">
        <f>IF(H240="",IF(H239="","",SUM(J$6:J239)),I240*($G$2/12))</f>
        <v>21343.174652897505</v>
      </c>
      <c r="K240" s="4">
        <f>IF(H240="",IF(H239="","",SUM($K$6:K239)),L240-J240)</f>
        <v>90659.965739936364</v>
      </c>
      <c r="L240" s="4">
        <f>IF(H240="",IF(H239="","",SUM($L$6:L239)),I240*(100%+($G$2/12))^($J$2-H239)*($G$2/12)/((100%+$G$2/12)^($J$2-H239)-1))</f>
        <v>112003.14039283387</v>
      </c>
      <c r="P240" s="44">
        <f t="shared" si="24"/>
        <v>1.3628122095829276E-2</v>
      </c>
      <c r="Q240" s="44">
        <f t="shared" si="27"/>
        <v>3.2737397821985719E-3</v>
      </c>
      <c r="R240" s="2">
        <f t="shared" si="28"/>
        <v>21556068.810624775</v>
      </c>
      <c r="S240" s="12">
        <f t="shared" si="29"/>
        <v>0.69139001493855501</v>
      </c>
    </row>
    <row r="241" spans="2:19" x14ac:dyDescent="0.35">
      <c r="B241" s="1">
        <f t="shared" si="30"/>
        <v>236</v>
      </c>
      <c r="C241" s="4">
        <f t="shared" si="31"/>
        <v>4685771.5169715406</v>
      </c>
      <c r="D241" s="4">
        <f>IF(B241="",IF(B240="","",SUM($D$6:D240)),C241*($G$2/12))</f>
        <v>15033.516950283692</v>
      </c>
      <c r="E241" s="4">
        <f>IF(B241="",IF(B240="","",SUM($E$6:E240)),(E240+(C240*((1+$G$1)^(1/12)-1))/($J$2-B239)))</f>
        <v>72088.792568793069</v>
      </c>
      <c r="F241" s="4">
        <f>IF(B241="",IF(B240="","",SUM($F$6:F240)),D241+E241)</f>
        <v>87122.309519076764</v>
      </c>
      <c r="H241" s="1">
        <f t="shared" si="25"/>
        <v>236</v>
      </c>
      <c r="I241" s="4">
        <f t="shared" si="26"/>
        <v>6583239.5964494227</v>
      </c>
      <c r="J241" s="4">
        <f>IF(H241="",IF(H240="","",SUM(J$6:J240)),I241*($G$2/12))</f>
        <v>21121.227038608566</v>
      </c>
      <c r="K241" s="4">
        <f>IF(H241="",IF(H240="","",SUM($K$6:K240)),L241-J241)</f>
        <v>91248.582490660512</v>
      </c>
      <c r="L241" s="4">
        <f>IF(H241="",IF(H240="","",SUM($L$6:L240)),I241*(100%+($G$2/12))^($J$2-H240)*($G$2/12)/((100%+$G$2/12)^($J$2-H240)-1))</f>
        <v>112369.80952926907</v>
      </c>
      <c r="P241" s="44">
        <f t="shared" si="24"/>
        <v>1.3860741532159052E-2</v>
      </c>
      <c r="Q241" s="44">
        <f t="shared" si="27"/>
        <v>3.2737397821986512E-3</v>
      </c>
      <c r="R241" s="2">
        <f t="shared" si="28"/>
        <v>21626637.770637933</v>
      </c>
      <c r="S241" s="12">
        <f t="shared" si="29"/>
        <v>0.69559578949496437</v>
      </c>
    </row>
    <row r="242" spans="2:19" x14ac:dyDescent="0.35">
      <c r="B242" s="1">
        <f t="shared" si="30"/>
        <v>237</v>
      </c>
      <c r="C242" s="4">
        <f t="shared" si="31"/>
        <v>4628786.7210800685</v>
      </c>
      <c r="D242" s="4">
        <f>IF(B242="",IF(B241="","",SUM($D$6:D241)),C242*($G$2/12))</f>
        <v>14850.690730131886</v>
      </c>
      <c r="E242" s="4">
        <f>IF(B242="",IF(B241="","",SUM($E$6:E241)),(E241+(C241*((1+$G$1)^(1/12)-1))/($J$2-B240)))</f>
        <v>72324.792516876216</v>
      </c>
      <c r="F242" s="4">
        <f>IF(B242="",IF(B241="","",SUM($F$6:F241)),D242+E242)</f>
        <v>87175.483247008102</v>
      </c>
      <c r="H242" s="1">
        <f t="shared" si="25"/>
        <v>237</v>
      </c>
      <c r="I242" s="4">
        <f t="shared" si="26"/>
        <v>6513244.1032068366</v>
      </c>
      <c r="J242" s="4">
        <f>IF(H242="",IF(H241="","",SUM(J$6:J241)),I242*($G$2/12))</f>
        <v>20896.658164455268</v>
      </c>
      <c r="K242" s="4">
        <f>IF(H242="",IF(H241="","",SUM($K$6:K241)),L242-J242)</f>
        <v>91841.020880587821</v>
      </c>
      <c r="L242" s="4">
        <f>IF(H242="",IF(H241="","",SUM($L$6:L241)),I242*(100%+($G$2/12))^($J$2-H241)*($G$2/12)/((100%+$G$2/12)^($J$2-H241)-1))</f>
        <v>112737.67904504309</v>
      </c>
      <c r="P242" s="44">
        <f t="shared" si="24"/>
        <v>1.4100656972977462E-2</v>
      </c>
      <c r="Q242" s="44">
        <f t="shared" si="27"/>
        <v>3.2737397821983095E-3</v>
      </c>
      <c r="R242" s="2">
        <f t="shared" si="28"/>
        <v>21697437.755062874</v>
      </c>
      <c r="S242" s="12">
        <f t="shared" si="29"/>
        <v>0.69981505757807572</v>
      </c>
    </row>
    <row r="243" spans="2:19" x14ac:dyDescent="0.35">
      <c r="B243" s="1">
        <f t="shared" si="30"/>
        <v>238</v>
      </c>
      <c r="C243" s="4">
        <f t="shared" si="31"/>
        <v>4571378.5992448051</v>
      </c>
      <c r="D243" s="4">
        <f>IF(B243="",IF(B242="","",SUM($D$6:D242)),C243*($G$2/12))</f>
        <v>14666.50633924375</v>
      </c>
      <c r="E243" s="4">
        <f>IF(B243="",IF(B242="","",SUM($E$6:E242)),(E242+(C242*((1+$G$1)^(1/12)-1))/($J$2-B241)))</f>
        <v>72561.565067377989</v>
      </c>
      <c r="F243" s="4">
        <f>IF(B243="",IF(B242="","",SUM($F$6:F242)),D243+E243)</f>
        <v>87228.071406621733</v>
      </c>
      <c r="H243" s="1">
        <f t="shared" si="25"/>
        <v>238</v>
      </c>
      <c r="I243" s="4">
        <f t="shared" si="26"/>
        <v>6442425.0850543957</v>
      </c>
      <c r="J243" s="4">
        <f>IF(H243="",IF(H242="","",SUM(J$6:J242)),I243*($G$2/12))</f>
        <v>20669.447147882853</v>
      </c>
      <c r="K243" s="4">
        <f>IF(H243="",IF(H242="","",SUM($K$6:K242)),L243-J243)</f>
        <v>92437.305722002624</v>
      </c>
      <c r="L243" s="4">
        <f>IF(H243="",IF(H242="","",SUM($L$6:L242)),I243*(100%+($G$2/12))^($J$2-H242)*($G$2/12)/((100%+$G$2/12)^($J$2-H242)-1))</f>
        <v>113106.75286988547</v>
      </c>
      <c r="P243" s="44">
        <f t="shared" si="24"/>
        <v>1.4348215850649996E-2</v>
      </c>
      <c r="Q243" s="44">
        <f t="shared" si="27"/>
        <v>3.2737397821976481E-3</v>
      </c>
      <c r="R243" s="2">
        <f t="shared" si="28"/>
        <v>21768469.52021341</v>
      </c>
      <c r="S243" s="12">
        <f t="shared" si="29"/>
        <v>0.70404786247962015</v>
      </c>
    </row>
    <row r="244" spans="2:19" x14ac:dyDescent="0.35">
      <c r="B244" s="1">
        <f t="shared" si="30"/>
        <v>239</v>
      </c>
      <c r="C244" s="4">
        <f t="shared" si="31"/>
        <v>4513544.9904750483</v>
      </c>
      <c r="D244" s="4">
        <f>IF(B244="",IF(B243="","",SUM($D$6:D243)),C244*($G$2/12))</f>
        <v>14480.95684444078</v>
      </c>
      <c r="E244" s="4">
        <f>IF(B244="",IF(B243="","",SUM($E$6:E243)),(E243+(C243*((1+$G$1)^(1/12)-1))/($J$2-B242)))</f>
        <v>72799.112749597683</v>
      </c>
      <c r="F244" s="4">
        <f>IF(B244="",IF(B243="","",SUM($F$6:F243)),D244+E244)</f>
        <v>87280.069594038461</v>
      </c>
      <c r="H244" s="1">
        <f t="shared" si="25"/>
        <v>239</v>
      </c>
      <c r="I244" s="4">
        <f t="shared" si="26"/>
        <v>6370775.9869420705</v>
      </c>
      <c r="J244" s="4">
        <f>IF(H244="",IF(H243="","",SUM(J$6:J243)),I244*($G$2/12))</f>
        <v>20439.572958105811</v>
      </c>
      <c r="K244" s="4">
        <f>IF(H244="",IF(H243="","",SUM($K$6:K243)),L244-J244)</f>
        <v>93037.461988285009</v>
      </c>
      <c r="L244" s="4">
        <f>IF(H244="",IF(H243="","",SUM($L$6:L243)),I244*(100%+($G$2/12))^($J$2-H243)*($G$2/12)/((100%+$G$2/12)^($J$2-H243)-1))</f>
        <v>113477.03494639082</v>
      </c>
      <c r="P244" s="44">
        <f t="shared" si="24"/>
        <v>1.4603788012477638E-2</v>
      </c>
      <c r="Q244" s="44">
        <f t="shared" si="27"/>
        <v>3.2737397821976963E-3</v>
      </c>
      <c r="R244" s="2">
        <f t="shared" si="28"/>
        <v>21839733.824879318</v>
      </c>
      <c r="S244" s="12">
        <f t="shared" si="29"/>
        <v>0.70829424763022386</v>
      </c>
    </row>
    <row r="245" spans="2:19" x14ac:dyDescent="0.35">
      <c r="B245" s="1">
        <f t="shared" si="30"/>
        <v>240</v>
      </c>
      <c r="C245" s="4">
        <f t="shared" si="31"/>
        <v>4455283.7241679961</v>
      </c>
      <c r="D245" s="4">
        <f>IF(B245="",IF(B244="","",SUM($D$6:D244)),C245*($G$2/12))</f>
        <v>14294.035281705654</v>
      </c>
      <c r="E245" s="4">
        <f>IF(B245="",IF(B244="","",SUM($E$6:E244)),(E244+(C244*((1+$G$1)^(1/12)-1))/($J$2-B243)))</f>
        <v>73037.438101114822</v>
      </c>
      <c r="F245" s="4">
        <f>IF(B245="",IF(B244="","",SUM($F$6:F244)),D245+E245)</f>
        <v>87331.473382820477</v>
      </c>
      <c r="H245" s="1">
        <f t="shared" si="25"/>
        <v>240</v>
      </c>
      <c r="I245" s="4">
        <f t="shared" si="26"/>
        <v>6298290.2073051697</v>
      </c>
      <c r="J245" s="4">
        <f>IF(H245="",IF(H244="","",SUM(J$6:J244)),I245*($G$2/12))</f>
        <v>20207.014415104088</v>
      </c>
      <c r="K245" s="4">
        <f>IF(H245="",IF(H244="","",SUM($K$6:K244)),L245-J245)</f>
        <v>93641.514814956856</v>
      </c>
      <c r="L245" s="4">
        <f>IF(H245="",IF(H244="","",SUM($L$6:L244)),I245*(100%+($G$2/12))^($J$2-H244)*($G$2/12)/((100%+$G$2/12)^($J$2-H244)-1))</f>
        <v>113848.52923006094</v>
      </c>
      <c r="P245" s="44">
        <f t="shared" si="24"/>
        <v>1.4867767557986657E-2</v>
      </c>
      <c r="Q245" s="44">
        <f t="shared" si="27"/>
        <v>3.273739782200209E-3</v>
      </c>
      <c r="R245" s="2">
        <f t="shared" si="28"/>
        <v>21911231.43033446</v>
      </c>
      <c r="S245" s="12">
        <f t="shared" si="29"/>
        <v>0.71255425659985228</v>
      </c>
    </row>
    <row r="246" spans="2:19" x14ac:dyDescent="0.35">
      <c r="B246" s="1">
        <f t="shared" si="30"/>
        <v>241</v>
      </c>
      <c r="C246" s="4">
        <f t="shared" si="31"/>
        <v>4396592.620068972</v>
      </c>
      <c r="D246" s="4">
        <f>IF(B246="",IF(B245="","",SUM($D$6:D245)),C246*($G$2/12))</f>
        <v>14105.734656054619</v>
      </c>
      <c r="E246" s="4">
        <f>IF(B246="",IF(B245="","",SUM($E$6:E245)),(E245+(C245*((1+$G$1)^(1/12)-1))/($J$2-B244)))</f>
        <v>73276.543667816339</v>
      </c>
      <c r="F246" s="4">
        <f>IF(B246="",IF(B245="","",SUM($F$6:F245)),D246+E246)</f>
        <v>87382.278323870953</v>
      </c>
      <c r="H246" s="1">
        <f t="shared" si="25"/>
        <v>241</v>
      </c>
      <c r="I246" s="4">
        <f t="shared" si="26"/>
        <v>6224961.097749386</v>
      </c>
      <c r="J246" s="4">
        <f>IF(H246="",IF(H245="","",SUM(J$6:J245)),I246*($G$2/12))</f>
        <v>19971.750188612616</v>
      </c>
      <c r="K246" s="4">
        <f>IF(H246="",IF(H245="","",SUM($K$6:K245)),L246-J246)</f>
        <v>94249.489500733485</v>
      </c>
      <c r="L246" s="4">
        <f>IF(H246="",IF(H245="","",SUM($L$6:L245)),I246*(100%+($G$2/12))^($J$2-H245)*($G$2/12)/((100%+$G$2/12)^($J$2-H245)-1))</f>
        <v>114221.2396893461</v>
      </c>
      <c r="P246" s="44">
        <f t="shared" si="24"/>
        <v>1.5140574859947169E-2</v>
      </c>
      <c r="Q246" s="44">
        <f t="shared" si="27"/>
        <v>3.2737397821977492E-3</v>
      </c>
      <c r="R246" s="2">
        <f t="shared" si="28"/>
        <v>21982963.100344915</v>
      </c>
      <c r="S246" s="12">
        <f t="shared" si="29"/>
        <v>0.71682793309825843</v>
      </c>
    </row>
    <row r="247" spans="2:19" x14ac:dyDescent="0.35">
      <c r="B247" s="1">
        <f t="shared" si="30"/>
        <v>242</v>
      </c>
      <c r="C247" s="4">
        <f t="shared" si="31"/>
        <v>4337469.4882314904</v>
      </c>
      <c r="D247" s="4">
        <f>IF(B247="",IF(B246="","",SUM($D$6:D246)),C247*($G$2/12))</f>
        <v>13916.047941409366</v>
      </c>
      <c r="E247" s="4">
        <f>IF(B247="",IF(B246="","",SUM($E$6:E246)),(E246+(C246*((1+$G$1)^(1/12)-1))/($J$2-B245)))</f>
        <v>73516.432003923706</v>
      </c>
      <c r="F247" s="4">
        <f>IF(B247="",IF(B246="","",SUM($F$6:F246)),D247+E247)</f>
        <v>87432.479945333078</v>
      </c>
      <c r="H247" s="1">
        <f t="shared" si="25"/>
        <v>242</v>
      </c>
      <c r="I247" s="4">
        <f t="shared" si="26"/>
        <v>6150781.9627337651</v>
      </c>
      <c r="J247" s="4">
        <f>IF(H247="",IF(H246="","",SUM(J$6:J246)),I247*($G$2/12))</f>
        <v>19733.758797104165</v>
      </c>
      <c r="K247" s="4">
        <f>IF(H247="",IF(H246="","",SUM($K$6:K246)),L247-J247)</f>
        <v>94861.411508585035</v>
      </c>
      <c r="L247" s="4">
        <f>IF(H247="",IF(H246="","",SUM($L$6:L246)),I247*(100%+($G$2/12))^($J$2-H246)*($G$2/12)/((100%+$G$2/12)^($J$2-H246)-1))</f>
        <v>114595.1703056892</v>
      </c>
      <c r="P247" s="44">
        <f t="shared" si="24"/>
        <v>1.5422658790919506E-2</v>
      </c>
      <c r="Q247" s="44">
        <f t="shared" si="27"/>
        <v>3.2737397821990281E-3</v>
      </c>
      <c r="R247" s="2">
        <f t="shared" si="28"/>
        <v>22054929.601177126</v>
      </c>
      <c r="S247" s="12">
        <f t="shared" si="29"/>
        <v>0.7211153209754303</v>
      </c>
    </row>
    <row r="248" spans="2:19" x14ac:dyDescent="0.35">
      <c r="B248" s="1">
        <f t="shared" si="30"/>
        <v>243</v>
      </c>
      <c r="C248" s="4">
        <f t="shared" si="31"/>
        <v>4277912.1289771674</v>
      </c>
      <c r="D248" s="4">
        <f>IF(B248="",IF(B247="","",SUM($D$6:D247)),C248*($G$2/12))</f>
        <v>13724.968080468412</v>
      </c>
      <c r="E248" s="4">
        <f>IF(B248="",IF(B247="","",SUM($E$6:E247)),(E247+(C247*((1+$G$1)^(1/12)-1))/($J$2-B246)))</f>
        <v>73757.105672020276</v>
      </c>
      <c r="F248" s="4">
        <f>IF(B248="",IF(B247="","",SUM($F$6:F247)),D248+E248)</f>
        <v>87482.073752488694</v>
      </c>
      <c r="H248" s="1">
        <f t="shared" si="25"/>
        <v>243</v>
      </c>
      <c r="I248" s="4">
        <f t="shared" si="26"/>
        <v>6075746.0592515618</v>
      </c>
      <c r="J248" s="4">
        <f>IF(H248="",IF(H247="","",SUM(J$6:J247)),I248*($G$2/12))</f>
        <v>19493.018606765429</v>
      </c>
      <c r="K248" s="4">
        <f>IF(H248="",IF(H247="","",SUM($K$6:K247)),L248-J248)</f>
        <v>95477.306466801223</v>
      </c>
      <c r="L248" s="4">
        <f>IF(H248="",IF(H247="","",SUM($L$6:L247)),I248*(100%+($G$2/12))^($J$2-H247)*($G$2/12)/((100%+$G$2/12)^($J$2-H247)-1))</f>
        <v>114970.32507356665</v>
      </c>
      <c r="P248" s="44">
        <f t="shared" si="24"/>
        <v>1.5714499180132385E-2</v>
      </c>
      <c r="Q248" s="44">
        <f t="shared" si="27"/>
        <v>3.2737397821976659E-3</v>
      </c>
      <c r="R248" s="2">
        <f t="shared" si="28"/>
        <v>22127131.701606095</v>
      </c>
      <c r="S248" s="12">
        <f t="shared" si="29"/>
        <v>0.72541646422204131</v>
      </c>
    </row>
    <row r="249" spans="2:19" x14ac:dyDescent="0.35">
      <c r="B249" s="1">
        <f t="shared" si="30"/>
        <v>244</v>
      </c>
      <c r="C249" s="4">
        <f t="shared" si="31"/>
        <v>4217918.3328554723</v>
      </c>
      <c r="D249" s="4">
        <f>IF(B249="",IF(B248="","",SUM($D$6:D248)),C249*($G$2/12))</f>
        <v>13532.487984577974</v>
      </c>
      <c r="E249" s="4">
        <f>IF(B249="",IF(B248="","",SUM($E$6:E248)),(E248+(C248*((1+$G$1)^(1/12)-1))/($J$2-B247)))</f>
        <v>73998.567243078622</v>
      </c>
      <c r="F249" s="4">
        <f>IF(B249="",IF(B248="","",SUM($F$6:F248)),D249+E249)</f>
        <v>87531.055227656601</v>
      </c>
      <c r="H249" s="1">
        <f t="shared" si="25"/>
        <v>244</v>
      </c>
      <c r="I249" s="4">
        <f t="shared" si="26"/>
        <v>5999846.5965089928</v>
      </c>
      <c r="J249" s="4">
        <f>IF(H249="",IF(H248="","",SUM(J$6:J248)),I249*($G$2/12))</f>
        <v>19249.507830466351</v>
      </c>
      <c r="K249" s="4">
        <f>IF(H249="",IF(H248="","",SUM($K$6:K248)),L249-J249)</f>
        <v>96097.200170066048</v>
      </c>
      <c r="L249" s="4">
        <f>IF(H249="",IF(H248="","",SUM($L$6:L248)),I249*(100%+($G$2/12))^($J$2-H248)*($G$2/12)/((100%+$G$2/12)^($J$2-H248)-1))</f>
        <v>115346.7080005324</v>
      </c>
      <c r="P249" s="44">
        <f t="shared" si="24"/>
        <v>1.6016609528980316E-2</v>
      </c>
      <c r="Q249" s="44">
        <f t="shared" si="27"/>
        <v>3.2737397821994978E-3</v>
      </c>
      <c r="R249" s="2">
        <f t="shared" si="28"/>
        <v>22199570.172923598</v>
      </c>
      <c r="S249" s="12">
        <f t="shared" si="29"/>
        <v>0.72973140696990191</v>
      </c>
    </row>
    <row r="250" spans="2:19" x14ac:dyDescent="0.35">
      <c r="B250" s="1">
        <f t="shared" si="30"/>
        <v>245</v>
      </c>
      <c r="C250" s="4">
        <f t="shared" si="31"/>
        <v>4157485.880603319</v>
      </c>
      <c r="D250" s="4">
        <f>IF(B250="",IF(B249="","",SUM($D$6:D249)),C250*($G$2/12))</f>
        <v>13338.600533602315</v>
      </c>
      <c r="E250" s="4">
        <f>IF(B250="",IF(B249="","",SUM($E$6:E249)),(E249+(C249*((1+$G$1)^(1/12)-1))/($J$2-B248)))</f>
        <v>74240.819296488015</v>
      </c>
      <c r="F250" s="4">
        <f>IF(B250="",IF(B249="","",SUM($F$6:F249)),D250+E250)</f>
        <v>87579.419830090337</v>
      </c>
      <c r="H250" s="1">
        <f t="shared" si="25"/>
        <v>245</v>
      </c>
      <c r="I250" s="4">
        <f t="shared" si="26"/>
        <v>5923076.7356018545</v>
      </c>
      <c r="J250" s="4">
        <f>IF(H250="",IF(H249="","",SUM(J$6:J249)),I250*($G$2/12))</f>
        <v>19003.204526722617</v>
      </c>
      <c r="K250" s="4">
        <f>IF(H250="",IF(H249="","",SUM($K$6:K249)),L250-J250)</f>
        <v>96721.118580536597</v>
      </c>
      <c r="L250" s="4">
        <f>IF(H250="",IF(H249="","",SUM($L$6:L249)),I250*(100%+($G$2/12))^($J$2-H249)*($G$2/12)/((100%+$G$2/12)^($J$2-H249)-1))</f>
        <v>115724.32310725922</v>
      </c>
      <c r="P250" s="44">
        <f t="shared" si="24"/>
        <v>1.6329540017466716E-2</v>
      </c>
      <c r="Q250" s="44">
        <f t="shared" si="27"/>
        <v>3.2737397821971568E-3</v>
      </c>
      <c r="R250" s="2">
        <f t="shared" si="28"/>
        <v>22272245.788946416</v>
      </c>
      <c r="S250" s="12">
        <f t="shared" si="29"/>
        <v>0.73406019349241192</v>
      </c>
    </row>
    <row r="251" spans="2:19" x14ac:dyDescent="0.35">
      <c r="B251" s="1">
        <f t="shared" si="30"/>
        <v>246</v>
      </c>
      <c r="C251" s="4">
        <f t="shared" si="31"/>
        <v>4096612.5431044982</v>
      </c>
      <c r="D251" s="4">
        <f>IF(B251="",IF(B250="","",SUM($D$6:D250)),C251*($G$2/12))</f>
        <v>13143.298575793599</v>
      </c>
      <c r="E251" s="4">
        <f>IF(B251="",IF(B250="","",SUM($E$6:E250)),(E250+(C250*((1+$G$1)^(1/12)-1))/($J$2-B249)))</f>
        <v>74483.864420081969</v>
      </c>
      <c r="F251" s="4">
        <f>IF(B251="",IF(B250="","",SUM($F$6:F250)),D251+E251)</f>
        <v>87627.162995875566</v>
      </c>
      <c r="H251" s="1">
        <f t="shared" si="25"/>
        <v>246</v>
      </c>
      <c r="I251" s="4">
        <f t="shared" si="26"/>
        <v>5845429.5891899988</v>
      </c>
      <c r="J251" s="4">
        <f>IF(H251="",IF(H250="","",SUM(J$6:J250)),I251*($G$2/12))</f>
        <v>18754.086598651247</v>
      </c>
      <c r="K251" s="4">
        <f>IF(H251="",IF(H250="","",SUM($K$6:K250)),L251-J251)</f>
        <v>97349.08782893217</v>
      </c>
      <c r="L251" s="4">
        <f>IF(H251="",IF(H250="","",SUM($L$6:L250)),I251*(100%+($G$2/12))^($J$2-H250)*($G$2/12)/((100%+$G$2/12)^($J$2-H250)-1))</f>
        <v>116103.17442758342</v>
      </c>
      <c r="P251" s="44">
        <f t="shared" si="24"/>
        <v>1.665388083862316E-2</v>
      </c>
      <c r="Q251" s="44">
        <f t="shared" si="27"/>
        <v>3.273739782198293E-3</v>
      </c>
      <c r="R251" s="2">
        <f t="shared" si="28"/>
        <v>22345159.326024603</v>
      </c>
      <c r="S251" s="12">
        <f t="shared" si="29"/>
        <v>0.73840286820501488</v>
      </c>
    </row>
    <row r="252" spans="2:19" x14ac:dyDescent="0.35">
      <c r="B252" s="1">
        <f t="shared" si="30"/>
        <v>247</v>
      </c>
      <c r="C252" s="4">
        <f t="shared" si="31"/>
        <v>4035296.0813489486</v>
      </c>
      <c r="D252" s="4">
        <f>IF(B252="",IF(B251="","",SUM($D$6:D251)),C252*($G$2/12))</f>
        <v>12946.574927661211</v>
      </c>
      <c r="E252" s="4">
        <f>IF(B252="",IF(B251="","",SUM($E$6:E251)),(E251+(C251*((1+$G$1)^(1/12)-1))/($J$2-B250)))</f>
        <v>74727.705210165906</v>
      </c>
      <c r="F252" s="4">
        <f>IF(B252="",IF(B251="","",SUM($F$6:F251)),D252+E252)</f>
        <v>87674.280137827125</v>
      </c>
      <c r="H252" s="1">
        <f t="shared" si="25"/>
        <v>247</v>
      </c>
      <c r="I252" s="4">
        <f t="shared" si="26"/>
        <v>5766898.2211696543</v>
      </c>
      <c r="J252" s="4">
        <f>IF(H252="",IF(H251="","",SUM(J$6:J251)),I252*($G$2/12))</f>
        <v>18502.131792919306</v>
      </c>
      <c r="K252" s="4">
        <f>IF(H252="",IF(H251="","",SUM($K$6:K251)),L252-J252)</f>
        <v>97981.1342156272</v>
      </c>
      <c r="L252" s="4">
        <f>IF(H252="",IF(H251="","",SUM($L$6:L251)),I252*(100%+($G$2/12))^($J$2-H251)*($G$2/12)/((100%+$G$2/12)^($J$2-H251)-1))</f>
        <v>116483.2660085465</v>
      </c>
      <c r="P252" s="44">
        <f t="shared" si="24"/>
        <v>1.6990265903419129E-2</v>
      </c>
      <c r="Q252" s="44">
        <f t="shared" si="27"/>
        <v>3.2737397821982501E-3</v>
      </c>
      <c r="R252" s="2">
        <f t="shared" si="28"/>
        <v>22418311.563049782</v>
      </c>
      <c r="S252" s="12">
        <f t="shared" si="29"/>
        <v>0.74275947566565415</v>
      </c>
    </row>
    <row r="253" spans="2:19" x14ac:dyDescent="0.35">
      <c r="B253" s="1">
        <f t="shared" si="30"/>
        <v>248</v>
      </c>
      <c r="C253" s="4">
        <f t="shared" si="31"/>
        <v>3973534.2463918673</v>
      </c>
      <c r="D253" s="4">
        <f>IF(B253="",IF(B252="","",SUM($D$6:D252)),C253*($G$2/12))</f>
        <v>12748.422373840574</v>
      </c>
      <c r="E253" s="4">
        <f>IF(B253="",IF(B252="","",SUM($E$6:E252)),(E252+(C252*((1+$G$1)^(1/12)-1))/($J$2-B251)))</f>
        <v>74972.344271544862</v>
      </c>
      <c r="F253" s="4">
        <f>IF(B253="",IF(B252="","",SUM($F$6:F252)),D253+E253)</f>
        <v>87720.766645385433</v>
      </c>
      <c r="H253" s="1">
        <f t="shared" si="25"/>
        <v>248</v>
      </c>
      <c r="I253" s="4">
        <f t="shared" si="26"/>
        <v>5687475.6463435758</v>
      </c>
      <c r="J253" s="4">
        <f>IF(H253="",IF(H252="","",SUM(J$6:J252)),I253*($G$2/12))</f>
        <v>18247.317698685638</v>
      </c>
      <c r="K253" s="4">
        <f>IF(H253="",IF(H252="","",SUM($K$6:K252)),L253-J253)</f>
        <v>98617.284211753416</v>
      </c>
      <c r="L253" s="4">
        <f>IF(H253="",IF(H252="","",SUM($L$6:L252)),I253*(100%+($G$2/12))^($J$2-H252)*($G$2/12)/((100%+$G$2/12)^($J$2-H252)-1))</f>
        <v>116864.60191043906</v>
      </c>
      <c r="P253" s="44">
        <f t="shared" si="24"/>
        <v>1.7339376965095847E-2</v>
      </c>
      <c r="Q253" s="44">
        <f t="shared" si="27"/>
        <v>3.2737397821982067E-3</v>
      </c>
      <c r="R253" s="2">
        <f t="shared" si="28"/>
        <v>22491703.281463467</v>
      </c>
      <c r="S253" s="12">
        <f t="shared" si="29"/>
        <v>0.74713006057522968</v>
      </c>
    </row>
    <row r="254" spans="2:19" x14ac:dyDescent="0.35">
      <c r="B254" s="1">
        <f t="shared" si="30"/>
        <v>249</v>
      </c>
      <c r="C254" s="4">
        <f t="shared" si="31"/>
        <v>3911324.7793126591</v>
      </c>
      <c r="D254" s="4">
        <f>IF(B254="",IF(B253="","",SUM($D$6:D253)),C254*($G$2/12))</f>
        <v>12548.833666961447</v>
      </c>
      <c r="E254" s="4">
        <f>IF(B254="",IF(B253="","",SUM($E$6:E253)),(E253+(C253*((1+$G$1)^(1/12)-1))/($J$2-B252)))</f>
        <v>75217.784217551336</v>
      </c>
      <c r="F254" s="4">
        <f>IF(B254="",IF(B253="","",SUM($F$6:F253)),D254+E254)</f>
        <v>87766.617884512787</v>
      </c>
      <c r="H254" s="1">
        <f t="shared" si="25"/>
        <v>249</v>
      </c>
      <c r="I254" s="4">
        <f t="shared" si="26"/>
        <v>5607154.8300890075</v>
      </c>
      <c r="J254" s="4">
        <f>IF(H254="",IF(H253="","",SUM(J$6:J253)),I254*($G$2/12))</f>
        <v>17989.621746535566</v>
      </c>
      <c r="K254" s="4">
        <f>IF(H254="",IF(H253="","",SUM($K$6:K253)),L254-J254)</f>
        <v>99257.564460308611</v>
      </c>
      <c r="L254" s="4">
        <f>IF(H254="",IF(H253="","",SUM($L$6:L253)),I254*(100%+($G$2/12))^($J$2-H253)*($G$2/12)/((100%+$G$2/12)^($J$2-H253)-1))</f>
        <v>117247.18620684418</v>
      </c>
      <c r="P254" s="44">
        <f t="shared" si="24"/>
        <v>1.7701948219384735E-2</v>
      </c>
      <c r="Q254" s="44">
        <f t="shared" si="27"/>
        <v>3.2737397821996214E-3</v>
      </c>
      <c r="R254" s="2">
        <f t="shared" si="28"/>
        <v>22565335.265265409</v>
      </c>
      <c r="S254" s="12">
        <f t="shared" si="29"/>
        <v>0.75151466777805676</v>
      </c>
    </row>
    <row r="255" spans="2:19" x14ac:dyDescent="0.35">
      <c r="B255" s="1">
        <f t="shared" si="30"/>
        <v>250</v>
      </c>
      <c r="C255" s="4">
        <f t="shared" si="31"/>
        <v>3848665.4111737222</v>
      </c>
      <c r="D255" s="4">
        <f>IF(B255="",IF(B254="","",SUM($D$6:D254)),C255*($G$2/12))</f>
        <v>12347.801527515692</v>
      </c>
      <c r="E255" s="4">
        <f>IF(B255="",IF(B254="","",SUM($E$6:E254)),(E254+(C254*((1+$G$1)^(1/12)-1))/($J$2-B253)))</f>
        <v>75464.027670073192</v>
      </c>
      <c r="F255" s="4">
        <f>IF(B255="",IF(B254="","",SUM($F$6:F254)),D255+E255)</f>
        <v>87811.829197588886</v>
      </c>
      <c r="H255" s="1">
        <f t="shared" si="25"/>
        <v>250</v>
      </c>
      <c r="I255" s="4">
        <f t="shared" si="26"/>
        <v>5525928.6880234526</v>
      </c>
      <c r="J255" s="4">
        <f>IF(H255="",IF(H254="","",SUM(J$6:J254)),I255*($G$2/12))</f>
        <v>17729.021207408579</v>
      </c>
      <c r="K255" s="4">
        <f>IF(H255="",IF(H254="","",SUM($K$6:K254)),L255-J255)</f>
        <v>99902.001777271653</v>
      </c>
      <c r="L255" s="4">
        <f>IF(H255="",IF(H254="","",SUM($L$6:L254)),I255*(100%+($G$2/12))^($J$2-H254)*($G$2/12)/((100%+$G$2/12)^($J$2-H254)-1))</f>
        <v>117631.02298468022</v>
      </c>
      <c r="P255" s="44">
        <f t="shared" si="24"/>
        <v>1.8078771445927799E-2</v>
      </c>
      <c r="Q255" s="44">
        <f t="shared" si="27"/>
        <v>3.2737397821973029E-3</v>
      </c>
      <c r="R255" s="2">
        <f t="shared" si="28"/>
        <v>22639208.301021963</v>
      </c>
      <c r="S255" s="12">
        <f t="shared" si="29"/>
        <v>0.7559133422623262</v>
      </c>
    </row>
    <row r="256" spans="2:19" x14ac:dyDescent="0.35">
      <c r="B256" s="1">
        <f t="shared" si="30"/>
        <v>251</v>
      </c>
      <c r="C256" s="4">
        <f t="shared" si="31"/>
        <v>3785553.8629790726</v>
      </c>
      <c r="D256" s="4">
        <f>IF(B256="",IF(B255="","",SUM($D$6:D255)),C256*($G$2/12))</f>
        <v>12145.318643724526</v>
      </c>
      <c r="E256" s="4">
        <f>IF(B256="",IF(B255="","",SUM($E$6:E255)),(E255+(C255*((1+$G$1)^(1/12)-1))/($J$2-B254)))</f>
        <v>75711.077259581667</v>
      </c>
      <c r="F256" s="4">
        <f>IF(B256="",IF(B255="","",SUM($F$6:F255)),D256+E256)</f>
        <v>87856.395903306198</v>
      </c>
      <c r="H256" s="1">
        <f t="shared" si="25"/>
        <v>251</v>
      </c>
      <c r="I256" s="4">
        <f t="shared" si="26"/>
        <v>5443790.0856682183</v>
      </c>
      <c r="J256" s="4">
        <f>IF(H256="",IF(H255="","",SUM(J$6:J255)),I256*($G$2/12))</f>
        <v>17465.493191518868</v>
      </c>
      <c r="K256" s="4">
        <f>IF(H256="",IF(H255="","",SUM($K$6:K255)),L256-J256)</f>
        <v>100550.6231527271</v>
      </c>
      <c r="L256" s="4">
        <f>IF(H256="",IF(H255="","",SUM($L$6:L255)),I256*(100%+($G$2/12))^($J$2-H255)*($G$2/12)/((100%+$G$2/12)^($J$2-H255)-1))</f>
        <v>118016.11634424597</v>
      </c>
      <c r="P256" s="44">
        <f t="shared" si="24"/>
        <v>1.8470701766668991E-2</v>
      </c>
      <c r="Q256" s="44">
        <f t="shared" si="27"/>
        <v>3.2737397821992389E-3</v>
      </c>
      <c r="R256" s="2">
        <f t="shared" si="28"/>
        <v>22713323.177874506</v>
      </c>
      <c r="S256" s="12">
        <f t="shared" si="29"/>
        <v>0.76032612916056597</v>
      </c>
    </row>
    <row r="257" spans="2:19" x14ac:dyDescent="0.35">
      <c r="B257" s="1">
        <f t="shared" si="30"/>
        <v>252</v>
      </c>
      <c r="C257" s="4">
        <f t="shared" si="31"/>
        <v>3721987.8456328046</v>
      </c>
      <c r="D257" s="4">
        <f>IF(B257="",IF(B256="","",SUM($D$6:D256)),C257*($G$2/12))</f>
        <v>11941.377671405249</v>
      </c>
      <c r="E257" s="4">
        <f>IF(B257="",IF(B256="","",SUM($E$6:E256)),(E256+(C256*((1+$G$1)^(1/12)-1))/($J$2-B255)))</f>
        <v>75958.935625159487</v>
      </c>
      <c r="F257" s="4">
        <f>IF(B257="",IF(B256="","",SUM($F$6:F256)),D257+E257)</f>
        <v>87900.313296564738</v>
      </c>
      <c r="H257" s="1">
        <f t="shared" si="25"/>
        <v>252</v>
      </c>
      <c r="I257" s="4">
        <f t="shared" si="26"/>
        <v>5360731.8381097429</v>
      </c>
      <c r="J257" s="4">
        <f>IF(H257="",IF(H256="","",SUM(J$6:J256)),I257*($G$2/12))</f>
        <v>17199.014647268759</v>
      </c>
      <c r="K257" s="4">
        <f>IF(H257="",IF(H256="","",SUM($K$6:K256)),L257-J257)</f>
        <v>101203.45575199385</v>
      </c>
      <c r="L257" s="4">
        <f>IF(H257="",IF(H256="","",SUM($L$6:L256)),I257*(100%+($G$2/12))^($J$2-H256)*($G$2/12)/((100%+$G$2/12)^($J$2-H256)-1))</f>
        <v>118402.47039926262</v>
      </c>
      <c r="P257" s="44">
        <f t="shared" si="24"/>
        <v>1.8878664109354029E-2</v>
      </c>
      <c r="Q257" s="44">
        <f t="shared" si="27"/>
        <v>3.2737397821978745E-3</v>
      </c>
      <c r="R257" s="2">
        <f t="shared" si="28"/>
        <v>22787680.687547855</v>
      </c>
      <c r="S257" s="12">
        <f t="shared" si="29"/>
        <v>0.76475307375010426</v>
      </c>
    </row>
    <row r="258" spans="2:19" x14ac:dyDescent="0.35">
      <c r="B258" s="1">
        <f t="shared" si="30"/>
        <v>253</v>
      </c>
      <c r="C258" s="4">
        <f t="shared" si="31"/>
        <v>3657965.0598973841</v>
      </c>
      <c r="D258" s="4">
        <f>IF(B258="",IF(B257="","",SUM($D$6:D257)),C258*($G$2/12))</f>
        <v>11735.971233837441</v>
      </c>
      <c r="E258" s="4">
        <f>IF(B258="",IF(B257="","",SUM($E$6:E257)),(E257+(C257*((1+$G$1)^(1/12)-1))/($J$2-B256)))</f>
        <v>76207.605414529055</v>
      </c>
      <c r="F258" s="4">
        <f>IF(B258="",IF(B257="","",SUM($F$6:F257)),D258+E258)</f>
        <v>87943.576648366492</v>
      </c>
      <c r="H258" s="1">
        <f t="shared" si="25"/>
        <v>253</v>
      </c>
      <c r="I258" s="4">
        <f t="shared" si="26"/>
        <v>5276746.7096586777</v>
      </c>
      <c r="J258" s="4">
        <f>IF(H258="",IF(H257="","",SUM(J$6:J257)),I258*($G$2/12))</f>
        <v>16929.562360154923</v>
      </c>
      <c r="K258" s="4">
        <f>IF(H258="",IF(H257="","",SUM($K$6:K257)),L258-J258)</f>
        <v>101860.52691676433</v>
      </c>
      <c r="L258" s="4">
        <f>IF(H258="",IF(H257="","",SUM($L$6:L257)),I258*(100%+($G$2/12))^($J$2-H257)*($G$2/12)/((100%+$G$2/12)^($J$2-H257)-1))</f>
        <v>118790.08927691924</v>
      </c>
      <c r="P258" s="44">
        <f t="shared" si="24"/>
        <v>1.9303660478968317E-2</v>
      </c>
      <c r="Q258" s="44">
        <f t="shared" si="27"/>
        <v>3.2737397821983355E-3</v>
      </c>
      <c r="R258" s="2">
        <f t="shared" si="28"/>
        <v>22862281.624358725</v>
      </c>
      <c r="S258" s="12">
        <f t="shared" si="29"/>
        <v>0.769194221453534</v>
      </c>
    </row>
    <row r="259" spans="2:19" x14ac:dyDescent="0.35">
      <c r="B259" s="1">
        <f t="shared" si="30"/>
        <v>254</v>
      </c>
      <c r="C259" s="4">
        <f t="shared" si="31"/>
        <v>3593483.1963517834</v>
      </c>
      <c r="D259" s="4">
        <f>IF(B259="",IF(B258="","",SUM($D$6:D258)),C259*($G$2/12))</f>
        <v>11529.091921628638</v>
      </c>
      <c r="E259" s="4">
        <f>IF(B259="",IF(B258="","",SUM($E$6:E258)),(E258+(C258*((1+$G$1)^(1/12)-1))/($J$2-B257)))</f>
        <v>76457.089284080721</v>
      </c>
      <c r="F259" s="4">
        <f>IF(B259="",IF(B258="","",SUM($F$6:F258)),D259+E259)</f>
        <v>87986.181205709363</v>
      </c>
      <c r="H259" s="1">
        <f t="shared" si="25"/>
        <v>254</v>
      </c>
      <c r="I259" s="4">
        <f t="shared" si="26"/>
        <v>5191827.4135067062</v>
      </c>
      <c r="J259" s="4">
        <f>IF(H259="",IF(H258="","",SUM(J$6:J258)),I259*($G$2/12))</f>
        <v>16657.11295166735</v>
      </c>
      <c r="K259" s="4">
        <f>IF(H259="",IF(H258="","",SUM($K$6:K258)),L259-J259)</f>
        <v>102521.8641662484</v>
      </c>
      <c r="L259" s="4">
        <f>IF(H259="",IF(H258="","",SUM($L$6:L258)),I259*(100%+($G$2/12))^($J$2-H258)*($G$2/12)/((100%+$G$2/12)^($J$2-H258)-1))</f>
        <v>119178.97711791575</v>
      </c>
      <c r="P259" s="44">
        <f t="shared" si="24"/>
        <v>1.9746778157443075E-2</v>
      </c>
      <c r="Q259" s="44">
        <f t="shared" si="27"/>
        <v>3.2737397821963866E-3</v>
      </c>
      <c r="R259" s="2">
        <f t="shared" si="28"/>
        <v>22937126.785224222</v>
      </c>
      <c r="S259" s="12">
        <f t="shared" si="29"/>
        <v>0.77364961783917907</v>
      </c>
    </row>
    <row r="260" spans="2:19" x14ac:dyDescent="0.35">
      <c r="B260" s="1">
        <f t="shared" si="30"/>
        <v>255</v>
      </c>
      <c r="C260" s="4">
        <f t="shared" si="31"/>
        <v>3528539.9353494425</v>
      </c>
      <c r="D260" s="4">
        <f>IF(B260="",IF(B259="","",SUM($D$6:D259)),C260*($G$2/12))</f>
        <v>11320.732292579462</v>
      </c>
      <c r="E260" s="4">
        <f>IF(B260="",IF(B259="","",SUM($E$6:E259)),(E259+(C259*((1+$G$1)^(1/12)-1))/($J$2-B258)))</f>
        <v>76707.38989890115</v>
      </c>
      <c r="F260" s="4">
        <f>IF(B260="",IF(B259="","",SUM($F$6:F259)),D260+E260)</f>
        <v>88028.122191480608</v>
      </c>
      <c r="H260" s="1">
        <f t="shared" si="25"/>
        <v>255</v>
      </c>
      <c r="I260" s="4">
        <f t="shared" si="26"/>
        <v>5105966.6113810996</v>
      </c>
      <c r="J260" s="4">
        <f>IF(H260="",IF(H259="","",SUM(J$6:J259)),I260*($G$2/12))</f>
        <v>16381.642878181028</v>
      </c>
      <c r="K260" s="4">
        <f>IF(H260="",IF(H259="","",SUM($K$6:K259)),L260-J260)</f>
        <v>103187.49519832742</v>
      </c>
      <c r="L260" s="4">
        <f>IF(H260="",IF(H259="","",SUM($L$6:L259)),I260*(100%+($G$2/12))^($J$2-H259)*($G$2/12)/((100%+$G$2/12)^($J$2-H259)-1))</f>
        <v>119569.13807650845</v>
      </c>
      <c r="P260" s="44">
        <f t="shared" si="24"/>
        <v>2.0209198972888798E-2</v>
      </c>
      <c r="Q260" s="44">
        <f t="shared" si="27"/>
        <v>3.273739782198895E-3</v>
      </c>
      <c r="R260" s="2">
        <f t="shared" si="28"/>
        <v>23012216.969670352</v>
      </c>
      <c r="S260" s="12">
        <f t="shared" si="29"/>
        <v>0.7781193086215612</v>
      </c>
    </row>
    <row r="261" spans="2:19" x14ac:dyDescent="0.35">
      <c r="B261" s="1">
        <f t="shared" si="30"/>
        <v>256</v>
      </c>
      <c r="C261" s="4">
        <f t="shared" si="31"/>
        <v>3463132.9469760717</v>
      </c>
      <c r="D261" s="4">
        <f>IF(B261="",IF(B260="","",SUM($D$6:D260)),C261*($G$2/12))</f>
        <v>11110.884871548231</v>
      </c>
      <c r="E261" s="4">
        <f>IF(B261="",IF(B260="","",SUM($E$6:E260)),(E260+(C260*((1+$G$1)^(1/12)-1))/($J$2-B259)))</f>
        <v>76958.509932801826</v>
      </c>
      <c r="F261" s="4">
        <f>IF(B261="",IF(B260="","",SUM($F$6:F260)),D261+E261)</f>
        <v>88069.394804350057</v>
      </c>
      <c r="H261" s="1">
        <f t="shared" si="25"/>
        <v>256</v>
      </c>
      <c r="I261" s="4">
        <f t="shared" si="26"/>
        <v>5019156.9131969735</v>
      </c>
      <c r="J261" s="4">
        <f>IF(H261="",IF(H260="","",SUM(J$6:J260)),I261*($G$2/12))</f>
        <v>16103.12842984029</v>
      </c>
      <c r="K261" s="4">
        <f>IF(H261="",IF(H260="","",SUM($K$6:K260)),L261-J261)</f>
        <v>103857.44789071247</v>
      </c>
      <c r="L261" s="4">
        <f>IF(H261="",IF(H260="","",SUM($L$6:L260)),I261*(100%+($G$2/12))^($J$2-H260)*($G$2/12)/((100%+$G$2/12)^($J$2-H260)-1))</f>
        <v>119960.57632055276</v>
      </c>
      <c r="P261" s="44">
        <f t="shared" si="24"/>
        <v>2.0692209804725956E-2</v>
      </c>
      <c r="Q261" s="44">
        <f t="shared" si="27"/>
        <v>3.2737397821990346E-3</v>
      </c>
      <c r="R261" s="2">
        <f t="shared" si="28"/>
        <v>23087552.979840554</v>
      </c>
      <c r="S261" s="12">
        <f t="shared" si="29"/>
        <v>0.78260333966187023</v>
      </c>
    </row>
    <row r="262" spans="2:19" x14ac:dyDescent="0.35">
      <c r="B262" s="1">
        <f t="shared" si="30"/>
        <v>257</v>
      </c>
      <c r="C262" s="4">
        <f t="shared" si="31"/>
        <v>3397259.8910072837</v>
      </c>
      <c r="D262" s="4">
        <f>IF(B262="",IF(B261="","",SUM($D$6:D261)),C262*($G$2/12))</f>
        <v>10899.542150315036</v>
      </c>
      <c r="E262" s="4">
        <f>IF(B262="",IF(B261="","",SUM($E$6:E261)),(E261+(C261*((1+$G$1)^(1/12)-1))/($J$2-B260)))</f>
        <v>77210.452068347586</v>
      </c>
      <c r="F262" s="4">
        <f>IF(B262="",IF(B261="","",SUM($F$6:F261)),D262+E262)</f>
        <v>88109.994218662614</v>
      </c>
      <c r="H262" s="1">
        <f t="shared" si="25"/>
        <v>257</v>
      </c>
      <c r="I262" s="4">
        <f t="shared" si="26"/>
        <v>4931390.8767072549</v>
      </c>
      <c r="J262" s="4">
        <f>IF(H262="",IF(H261="","",SUM(J$6:J261)),I262*($G$2/12))</f>
        <v>15821.545729435777</v>
      </c>
      <c r="K262" s="4">
        <f>IF(H262="",IF(H261="","",SUM($K$6:K261)),L262-J262)</f>
        <v>104531.75030211303</v>
      </c>
      <c r="L262" s="4">
        <f>IF(H262="",IF(H261="","",SUM($L$6:L261)),I262*(100%+($G$2/12))^($J$2-H261)*($G$2/12)/((100%+$G$2/12)^($J$2-H261)-1))</f>
        <v>120353.2960315488</v>
      </c>
      <c r="P262" s="44">
        <f t="shared" si="24"/>
        <v>2.1197214521333999E-2</v>
      </c>
      <c r="Q262" s="44">
        <f t="shared" si="27"/>
        <v>3.2737397821983906E-3</v>
      </c>
      <c r="R262" s="2">
        <f t="shared" si="28"/>
        <v>23163135.620504282</v>
      </c>
      <c r="S262" s="12">
        <f t="shared" si="29"/>
        <v>0.78710175696843354</v>
      </c>
    </row>
    <row r="263" spans="2:19" x14ac:dyDescent="0.35">
      <c r="B263" s="1">
        <f t="shared" si="30"/>
        <v>258</v>
      </c>
      <c r="C263" s="4">
        <f t="shared" si="31"/>
        <v>3330918.416866058</v>
      </c>
      <c r="D263" s="4">
        <f>IF(B263="",IF(B262="","",SUM($D$6:D262)),C263*($G$2/12))</f>
        <v>10686.696587445269</v>
      </c>
      <c r="E263" s="4">
        <f>IF(B263="",IF(B262="","",SUM($E$6:E262)),(E262+(C262*((1+$G$1)^(1/12)-1))/($J$2-B261)))</f>
        <v>77463.218996885291</v>
      </c>
      <c r="F263" s="4">
        <f>IF(B263="",IF(B262="","",SUM($F$6:F262)),D263+E263)</f>
        <v>88149.915584330563</v>
      </c>
      <c r="H263" s="1">
        <f t="shared" si="25"/>
        <v>258</v>
      </c>
      <c r="I263" s="4">
        <f t="shared" si="26"/>
        <v>4842661.007150325</v>
      </c>
      <c r="J263" s="4">
        <f>IF(H263="",IF(H262="","",SUM(J$6:J262)),I263*($G$2/12))</f>
        <v>15536.870731273961</v>
      </c>
      <c r="K263" s="4">
        <f>IF(H263="",IF(H262="","",SUM($K$6:K262)),L263-J263)</f>
        <v>105210.43067341205</v>
      </c>
      <c r="L263" s="4">
        <f>IF(H263="",IF(H262="","",SUM($L$6:L262)),I263*(100%+($G$2/12))^($J$2-H262)*($G$2/12)/((100%+$G$2/12)^($J$2-H262)-1))</f>
        <v>120747.301404686</v>
      </c>
      <c r="P263" s="44">
        <f t="shared" ref="P263:P326" si="32">IF(H263="","",K263/I263)</f>
        <v>2.1725747583418682E-2</v>
      </c>
      <c r="Q263" s="44">
        <f t="shared" si="27"/>
        <v>3.273739782198571E-3</v>
      </c>
      <c r="R263" s="2">
        <f t="shared" si="28"/>
        <v>23238965.699065596</v>
      </c>
      <c r="S263" s="12">
        <f t="shared" si="29"/>
        <v>0.79161460669718864</v>
      </c>
    </row>
    <row r="264" spans="2:19" x14ac:dyDescent="0.35">
      <c r="B264" s="1">
        <f t="shared" si="30"/>
        <v>259</v>
      </c>
      <c r="C264" s="4">
        <f t="shared" si="31"/>
        <v>3264106.1635800391</v>
      </c>
      <c r="D264" s="4">
        <f>IF(B264="",IF(B263="","",SUM($D$6:D263)),C264*($G$2/12))</f>
        <v>10472.340608152626</v>
      </c>
      <c r="E264" s="4">
        <f>IF(B264="",IF(B263="","",SUM($E$6:E263)),(E263+(C263*((1+$G$1)^(1/12)-1))/($J$2-B262)))</f>
        <v>77716.813418572579</v>
      </c>
      <c r="F264" s="4">
        <f>IF(B264="",IF(B263="","",SUM($F$6:F263)),D264+E264)</f>
        <v>88189.154026725213</v>
      </c>
      <c r="H264" s="1">
        <f t="shared" ref="H264:H327" si="33">IF(H263="","",IF($J$2&gt;=H263+1,H263+1,""))</f>
        <v>259</v>
      </c>
      <c r="I264" s="4">
        <f t="shared" ref="I264:I327" si="34">IF(H264="",IF(H263="","","samtals"),I263+((I263-K263)*(((1+$G$1)^(1/12)-1)))-K263)</f>
        <v>4752959.756895327</v>
      </c>
      <c r="J264" s="4">
        <f>IF(H264="",IF(H263="","",SUM(J$6:J263)),I264*($G$2/12))</f>
        <v>15249.079220039175</v>
      </c>
      <c r="K264" s="4">
        <f>IF(H264="",IF(H263="","",SUM($K$6:K263)),L264-J264)</f>
        <v>105893.51742884841</v>
      </c>
      <c r="L264" s="4">
        <f>IF(H264="",IF(H263="","",SUM($L$6:L263)),I264*(100%+($G$2/12))^($J$2-H263)*($G$2/12)/((100%+$G$2/12)^($J$2-H263)-1))</f>
        <v>121142.59664888759</v>
      </c>
      <c r="P264" s="44">
        <f t="shared" si="32"/>
        <v>2.2279489590717457E-2</v>
      </c>
      <c r="Q264" s="44">
        <f t="shared" ref="Q264:Q327" si="35">IF(H264="","", (L264-L263)/L263)</f>
        <v>3.2737397821980679E-3</v>
      </c>
      <c r="R264" s="2">
        <f t="shared" ref="R264:R327" si="36">IF(H264="","",R263+(R263*(((1+$G$1)^(1/12)-1))))</f>
        <v>23315044.025571782</v>
      </c>
      <c r="S264" s="12">
        <f t="shared" ref="S264:S327" si="37">IF(H264="", "",(R264-I264)/R264)</f>
        <v>0.79614193515215703</v>
      </c>
    </row>
    <row r="265" spans="2:19" x14ac:dyDescent="0.35">
      <c r="B265" s="1">
        <f t="shared" ref="B265:B328" si="38">IF(B264="","",IF($J$2&gt;=B264+1,B264+1,""))</f>
        <v>260</v>
      </c>
      <c r="C265" s="4">
        <f t="shared" ref="C265:C328" si="39">IF(B265="",IF(B264="","","samtals"),C264+((C264-E264)*(((1+$G$1)^(1/12)-1)))-E264)</f>
        <v>3196820.7597386646</v>
      </c>
      <c r="D265" s="4">
        <f>IF(B265="",IF(B264="","",SUM($D$6:D264)),C265*($G$2/12))</f>
        <v>10256.466604161549</v>
      </c>
      <c r="E265" s="4">
        <f>IF(B265="",IF(B264="","",SUM($E$6:E264)),(E264+(C264*((1+$G$1)^(1/12)-1))/($J$2-B263)))</f>
        <v>77971.238042406694</v>
      </c>
      <c r="F265" s="4">
        <f>IF(B265="",IF(B264="","",SUM($F$6:F264)),D265+E265)</f>
        <v>88227.704646568251</v>
      </c>
      <c r="H265" s="1">
        <f t="shared" si="33"/>
        <v>260</v>
      </c>
      <c r="I265" s="4">
        <f t="shared" si="34"/>
        <v>4662279.5250851344</v>
      </c>
      <c r="J265" s="4">
        <f>IF(H265="",IF(H264="","",SUM(J$6:J264)),I265*($G$2/12))</f>
        <v>14958.14680964814</v>
      </c>
      <c r="K265" s="4">
        <f>IF(H265="",IF(H264="","",SUM($K$6:K264)),L265-J265)</f>
        <v>106581.03917720776</v>
      </c>
      <c r="L265" s="4">
        <f>IF(H265="",IF(H264="","",SUM($L$6:L264)),I265*(100%+($G$2/12))^($J$2-H264)*($G$2/12)/((100%+$G$2/12)^($J$2-H264)-1))</f>
        <v>121539.1859868559</v>
      </c>
      <c r="P265" s="44">
        <f t="shared" si="32"/>
        <v>2.2860285103832669E-2</v>
      </c>
      <c r="Q265" s="44">
        <f t="shared" si="35"/>
        <v>3.2737397821986747E-3</v>
      </c>
      <c r="R265" s="2">
        <f t="shared" si="36"/>
        <v>23391371.412722014</v>
      </c>
      <c r="S265" s="12">
        <f t="shared" si="37"/>
        <v>0.80068378878591817</v>
      </c>
    </row>
    <row r="266" spans="2:19" x14ac:dyDescent="0.35">
      <c r="B266" s="1">
        <f t="shared" si="38"/>
        <v>261</v>
      </c>
      <c r="C266" s="4">
        <f t="shared" si="39"/>
        <v>3129059.8234501272</v>
      </c>
      <c r="D266" s="4">
        <f>IF(B266="",IF(B265="","",SUM($D$6:D265)),C266*($G$2/12))</f>
        <v>10039.066933569158</v>
      </c>
      <c r="E266" s="4">
        <f>IF(B266="",IF(B265="","",SUM($E$6:E265)),(E265+(C265*((1+$G$1)^(1/12)-1))/($J$2-B264)))</f>
        <v>78226.495586253426</v>
      </c>
      <c r="F266" s="4">
        <f>IF(B266="",IF(B265="","",SUM($F$6:F265)),D266+E266)</f>
        <v>88265.56251982259</v>
      </c>
      <c r="H266" s="1">
        <f t="shared" si="33"/>
        <v>261</v>
      </c>
      <c r="I266" s="4">
        <f t="shared" si="34"/>
        <v>4570612.6572769461</v>
      </c>
      <c r="J266" s="4">
        <f>IF(H266="",IF(H265="","",SUM(J$6:J265)),I266*($G$2/12))</f>
        <v>14664.04894209687</v>
      </c>
      <c r="K266" s="4">
        <f>IF(H266="",IF(H265="","",SUM($K$6:K265)),L266-J266)</f>
        <v>107273.02471302015</v>
      </c>
      <c r="L266" s="4">
        <f>IF(H266="",IF(H265="","",SUM($L$6:L265)),I266*(100%+($G$2/12))^($J$2-H265)*($G$2/12)/((100%+$G$2/12)^($J$2-H265)-1))</f>
        <v>121937.07365511701</v>
      </c>
      <c r="P266" s="44">
        <f t="shared" si="32"/>
        <v>2.3470163139339546E-2</v>
      </c>
      <c r="Q266" s="44">
        <f t="shared" si="35"/>
        <v>3.2737397821978641E-3</v>
      </c>
      <c r="R266" s="2">
        <f t="shared" si="36"/>
        <v>23467948.675876033</v>
      </c>
      <c r="S266" s="12">
        <f t="shared" si="37"/>
        <v>0.80524021420008784</v>
      </c>
    </row>
    <row r="267" spans="2:19" x14ac:dyDescent="0.35">
      <c r="B267" s="1">
        <f t="shared" si="38"/>
        <v>262</v>
      </c>
      <c r="C267" s="4">
        <f t="shared" si="39"/>
        <v>3060820.96229816</v>
      </c>
      <c r="D267" s="4">
        <f>IF(B267="",IF(B266="","",SUM($D$6:D266)),C267*($G$2/12))</f>
        <v>9820.1339207065976</v>
      </c>
      <c r="E267" s="4">
        <f>IF(B267="",IF(B266="","",SUM($E$6:E266)),(E266+(C266*((1+$G$1)^(1/12)-1))/($J$2-B265)))</f>
        <v>78482.588776876146</v>
      </c>
      <c r="F267" s="4">
        <f>IF(B267="",IF(B266="","",SUM($F$6:F266)),D267+E267)</f>
        <v>88302.722697582736</v>
      </c>
      <c r="H267" s="1">
        <f t="shared" si="33"/>
        <v>262</v>
      </c>
      <c r="I267" s="4">
        <f t="shared" si="34"/>
        <v>4477951.4450805159</v>
      </c>
      <c r="J267" s="4">
        <f>IF(H267="",IF(H266="","",SUM(J$6:J266)),I267*($G$2/12))</f>
        <v>14366.76088629999</v>
      </c>
      <c r="K267" s="4">
        <f>IF(H267="",IF(H266="","",SUM($K$6:K266)),L267-J267)</f>
        <v>107969.50301776643</v>
      </c>
      <c r="L267" s="4">
        <f>IF(H267="",IF(H266="","",SUM($L$6:L266)),I267*(100%+($G$2/12))^($J$2-H266)*($G$2/12)/((100%+$G$2/12)^($J$2-H266)-1))</f>
        <v>122336.26390406642</v>
      </c>
      <c r="P267" s="44">
        <f t="shared" si="32"/>
        <v>2.4111360817987853E-2</v>
      </c>
      <c r="Q267" s="44">
        <f t="shared" si="35"/>
        <v>3.2737397821967313E-3</v>
      </c>
      <c r="R267" s="2">
        <f t="shared" si="36"/>
        <v>23544776.633062851</v>
      </c>
      <c r="S267" s="12">
        <f t="shared" si="37"/>
        <v>0.80981125814579469</v>
      </c>
    </row>
    <row r="268" spans="2:19" x14ac:dyDescent="0.35">
      <c r="B268" s="1">
        <f t="shared" si="38"/>
        <v>263</v>
      </c>
      <c r="C268" s="4">
        <f t="shared" si="39"/>
        <v>2992101.7732986589</v>
      </c>
      <c r="D268" s="4">
        <f>IF(B268="",IF(B267="","",SUM($D$6:D267)),C268*($G$2/12))</f>
        <v>9599.6598559998638</v>
      </c>
      <c r="E268" s="4">
        <f>IF(B268="",IF(B267="","",SUM($E$6:E267)),(E267+(C267*((1+$G$1)^(1/12)-1))/($J$2-B266)))</f>
        <v>78739.520349964965</v>
      </c>
      <c r="F268" s="4">
        <f>IF(B268="",IF(B267="","",SUM($F$6:F267)),D268+E268)</f>
        <v>88339.180205964833</v>
      </c>
      <c r="H268" s="1">
        <f t="shared" si="33"/>
        <v>263</v>
      </c>
      <c r="I268" s="4">
        <f t="shared" si="34"/>
        <v>4384288.1257939711</v>
      </c>
      <c r="J268" s="4">
        <f>IF(H268="",IF(H267="","",SUM(J$6:J267)),I268*($G$2/12))</f>
        <v>14066.257736922324</v>
      </c>
      <c r="K268" s="4">
        <f>IF(H268="",IF(H267="","",SUM($K$6:K267)),L268-J268)</f>
        <v>108670.50326109229</v>
      </c>
      <c r="L268" s="4">
        <f>IF(H268="",IF(H267="","",SUM($L$6:L267)),I268*(100%+($G$2/12))^($J$2-H267)*($G$2/12)/((100%+$G$2/12)^($J$2-H267)-1))</f>
        <v>122736.76099801462</v>
      </c>
      <c r="P268" s="44">
        <f t="shared" si="32"/>
        <v>2.4786350746830228E-2</v>
      </c>
      <c r="Q268" s="44">
        <f t="shared" si="35"/>
        <v>3.273739782197881E-3</v>
      </c>
      <c r="R268" s="2">
        <f t="shared" si="36"/>
        <v>23621856.104989495</v>
      </c>
      <c r="S268" s="12">
        <f t="shared" si="37"/>
        <v>0.81439696752416058</v>
      </c>
    </row>
    <row r="269" spans="2:19" x14ac:dyDescent="0.35">
      <c r="B269" s="1">
        <f t="shared" si="38"/>
        <v>264</v>
      </c>
      <c r="C269" s="4">
        <f t="shared" si="39"/>
        <v>2922899.8428561287</v>
      </c>
      <c r="D269" s="4">
        <f>IF(B269="",IF(B268="","",SUM($D$6:D268)),C269*($G$2/12))</f>
        <v>9377.6369958300802</v>
      </c>
      <c r="E269" s="4">
        <f>IF(B269="",IF(B268="","",SUM($E$6:E268)),(E268+(C268*((1+$G$1)^(1/12)-1))/($J$2-B267)))</f>
        <v>78997.293050165899</v>
      </c>
      <c r="F269" s="4">
        <f>IF(B269="",IF(B268="","",SUM($F$6:F268)),D269+E269)</f>
        <v>88374.930045995978</v>
      </c>
      <c r="H269" s="1">
        <f t="shared" si="33"/>
        <v>264</v>
      </c>
      <c r="I269" s="4">
        <f t="shared" si="34"/>
        <v>4289614.8820372354</v>
      </c>
      <c r="J269" s="4">
        <f>IF(H269="",IF(H268="","",SUM(J$6:J268)),I269*($G$2/12))</f>
        <v>13762.514413202798</v>
      </c>
      <c r="K269" s="4">
        <f>IF(H269="",IF(H268="","",SUM($K$6:K268)),L269-J269)</f>
        <v>109376.05480202941</v>
      </c>
      <c r="L269" s="4">
        <f>IF(H269="",IF(H268="","",SUM($L$6:L268)),I269*(100%+($G$2/12))^($J$2-H268)*($G$2/12)/((100%+$G$2/12)^($J$2-H268)-1))</f>
        <v>123138.5692152322</v>
      </c>
      <c r="P269" s="44">
        <f t="shared" si="32"/>
        <v>2.5497872841695347E-2</v>
      </c>
      <c r="Q269" s="44">
        <f t="shared" si="35"/>
        <v>3.2737397822000355E-3</v>
      </c>
      <c r="R269" s="2">
        <f t="shared" si="36"/>
        <v>23699187.915049776</v>
      </c>
      <c r="S269" s="12">
        <f t="shared" si="37"/>
        <v>0.81899738938678202</v>
      </c>
    </row>
    <row r="270" spans="2:19" x14ac:dyDescent="0.35">
      <c r="B270" s="1">
        <f t="shared" si="38"/>
        <v>265</v>
      </c>
      <c r="C270" s="4">
        <f t="shared" si="39"/>
        <v>2853212.7467199597</v>
      </c>
      <c r="D270" s="4">
        <f>IF(B270="",IF(B269="","",SUM($D$6:D269)),C270*($G$2/12))</f>
        <v>9154.0575623932036</v>
      </c>
      <c r="E270" s="4">
        <f>IF(B270="",IF(B269="","",SUM($E$6:E269)),(E269+(C269*((1+$G$1)^(1/12)-1))/($J$2-B268)))</f>
        <v>79255.909631110248</v>
      </c>
      <c r="F270" s="4">
        <f>IF(B270="",IF(B269="","",SUM($F$6:F269)),D270+E270)</f>
        <v>88409.967193503457</v>
      </c>
      <c r="H270" s="1">
        <f t="shared" si="33"/>
        <v>265</v>
      </c>
      <c r="I270" s="4">
        <f t="shared" si="34"/>
        <v>4193923.8413830185</v>
      </c>
      <c r="J270" s="4">
        <f>IF(H270="",IF(H269="","",SUM(J$6:J269)),I270*($G$2/12))</f>
        <v>13455.505657770518</v>
      </c>
      <c r="K270" s="4">
        <f>IF(H270="",IF(H269="","",SUM($K$6:K269)),L270-J270)</f>
        <v>110086.18719022453</v>
      </c>
      <c r="L270" s="4">
        <f>IF(H270="",IF(H269="","",SUM($L$6:L269)),I270*(100%+($G$2/12))^($J$2-H269)*($G$2/12)/((100%+$G$2/12)^($J$2-H269)-1))</f>
        <v>123541.69284799504</v>
      </c>
      <c r="P270" s="44">
        <f t="shared" si="32"/>
        <v>2.624897145340668E-2</v>
      </c>
      <c r="Q270" s="44">
        <f t="shared" si="35"/>
        <v>3.273739782197963E-3</v>
      </c>
      <c r="R270" s="2">
        <f t="shared" si="36"/>
        <v>23776772.889333084</v>
      </c>
      <c r="S270" s="12">
        <f t="shared" si="37"/>
        <v>0.82361257093621276</v>
      </c>
    </row>
    <row r="271" spans="2:19" x14ac:dyDescent="0.35">
      <c r="B271" s="1">
        <f t="shared" si="38"/>
        <v>266</v>
      </c>
      <c r="C271" s="4">
        <f t="shared" si="39"/>
        <v>2783038.0499405297</v>
      </c>
      <c r="D271" s="4">
        <f>IF(B271="",IF(B270="","",SUM($D$6:D270)),C271*($G$2/12))</f>
        <v>8928.9137435592002</v>
      </c>
      <c r="E271" s="4">
        <f>IF(B271="",IF(B270="","",SUM($E$6:E270)),(E270+(C270*((1+$G$1)^(1/12)-1))/($J$2-B269)))</f>
        <v>79515.372855443973</v>
      </c>
      <c r="F271" s="4">
        <f>IF(B271="",IF(B270="","",SUM($F$6:F270)),D271+E271)</f>
        <v>88444.286599003171</v>
      </c>
      <c r="H271" s="1">
        <f t="shared" si="33"/>
        <v>266</v>
      </c>
      <c r="I271" s="4">
        <f t="shared" si="34"/>
        <v>4097207.0759853674</v>
      </c>
      <c r="J271" s="4">
        <f>IF(H271="",IF(H270="","",SUM(J$6:J270)),I271*($G$2/12))</f>
        <v>13145.206035453055</v>
      </c>
      <c r="K271" s="4">
        <f>IF(H271="",IF(H270="","",SUM($K$6:K270)),L271-J271)</f>
        <v>110800.93016717838</v>
      </c>
      <c r="L271" s="4">
        <f>IF(H271="",IF(H270="","",SUM($L$6:L270)),I271*(100%+($G$2/12))^($J$2-H270)*($G$2/12)/((100%+$G$2/12)^($J$2-H270)-1))</f>
        <v>123946.13620263143</v>
      </c>
      <c r="P271" s="44">
        <f t="shared" si="32"/>
        <v>2.7043038858496321E-2</v>
      </c>
      <c r="Q271" s="44">
        <f t="shared" si="35"/>
        <v>3.2737397821965396E-3</v>
      </c>
      <c r="R271" s="2">
        <f t="shared" si="36"/>
        <v>23854611.856633201</v>
      </c>
      <c r="S271" s="12">
        <f t="shared" si="37"/>
        <v>0.82824255952644787</v>
      </c>
    </row>
    <row r="272" spans="2:19" x14ac:dyDescent="0.35">
      <c r="B272" s="1">
        <f t="shared" si="38"/>
        <v>267</v>
      </c>
      <c r="C272" s="4">
        <f t="shared" si="39"/>
        <v>2712373.3068251363</v>
      </c>
      <c r="D272" s="4">
        <f>IF(B272="",IF(B271="","",SUM($D$6:D271)),C272*($G$2/12))</f>
        <v>8702.1976927306459</v>
      </c>
      <c r="E272" s="4">
        <f>IF(B272="",IF(B271="","",SUM($E$6:E271)),(E271+(C271*((1+$G$1)^(1/12)-1))/($J$2-B270)))</f>
        <v>79775.685494857215</v>
      </c>
      <c r="F272" s="4">
        <f>IF(B272="",IF(B271="","",SUM($F$6:F271)),D272+E272)</f>
        <v>88477.883187587868</v>
      </c>
      <c r="H272" s="1">
        <f t="shared" si="33"/>
        <v>267</v>
      </c>
      <c r="I272" s="4">
        <f t="shared" si="34"/>
        <v>3999456.6022057566</v>
      </c>
      <c r="J272" s="4">
        <f>IF(H272="",IF(H271="","",SUM(J$6:J271)),I272*($G$2/12))</f>
        <v>12831.589932076802</v>
      </c>
      <c r="K272" s="4">
        <f>IF(H272="",IF(H271="","",SUM($K$6:K271)),L272-J272)</f>
        <v>111520.31366749108</v>
      </c>
      <c r="L272" s="4">
        <f>IF(H272="",IF(H271="","",SUM($L$6:L271)),I272*(100%+($G$2/12))^($J$2-H271)*($G$2/12)/((100%+$G$2/12)^($J$2-H271)-1))</f>
        <v>124351.90359956789</v>
      </c>
      <c r="P272" s="44">
        <f t="shared" si="32"/>
        <v>2.7883866424750315E-2</v>
      </c>
      <c r="Q272" s="44">
        <f t="shared" si="35"/>
        <v>3.2737397821993616E-3</v>
      </c>
      <c r="R272" s="2">
        <f t="shared" si="36"/>
        <v>23932705.648457177</v>
      </c>
      <c r="S272" s="12">
        <f t="shared" si="37"/>
        <v>0.83288740266340999</v>
      </c>
    </row>
    <row r="273" spans="2:19" x14ac:dyDescent="0.35">
      <c r="B273" s="1">
        <f t="shared" si="38"/>
        <v>268</v>
      </c>
      <c r="C273" s="4">
        <f t="shared" si="39"/>
        <v>2641216.0608937503</v>
      </c>
      <c r="D273" s="4">
        <f>IF(B273="",IF(B272="","",SUM($D$6:D272)),C273*($G$2/12))</f>
        <v>8473.9015287007824</v>
      </c>
      <c r="E273" s="4">
        <f>IF(B273="",IF(B272="","",SUM($E$6:E272)),(E272+(C272*((1+$G$1)^(1/12)-1))/($J$2-B271)))</f>
        <v>80036.850330113914</v>
      </c>
      <c r="F273" s="4">
        <f>IF(B273="",IF(B272="","",SUM($F$6:F272)),D273+E273)</f>
        <v>88510.751858814692</v>
      </c>
      <c r="H273" s="1">
        <f t="shared" si="33"/>
        <v>268</v>
      </c>
      <c r="I273" s="4">
        <f t="shared" si="34"/>
        <v>3900664.3802367081</v>
      </c>
      <c r="J273" s="4">
        <f>IF(H273="",IF(H272="","",SUM(J$6:J272)),I273*($G$2/12))</f>
        <v>12514.631553259438</v>
      </c>
      <c r="K273" s="4">
        <f>IF(H273="",IF(H272="","",SUM($K$6:K272)),L273-J273)</f>
        <v>112244.36782011442</v>
      </c>
      <c r="L273" s="4">
        <f>IF(H273="",IF(H272="","",SUM($L$6:L272)),I273*(100%+($G$2/12))^($J$2-H272)*($G$2/12)/((100%+$G$2/12)^($J$2-H272)-1))</f>
        <v>124758.99937337385</v>
      </c>
      <c r="P273" s="44">
        <f t="shared" si="32"/>
        <v>2.8775705079580053E-2</v>
      </c>
      <c r="Q273" s="44">
        <f t="shared" si="35"/>
        <v>3.2737397821980801E-3</v>
      </c>
      <c r="R273" s="2">
        <f t="shared" si="36"/>
        <v>24011055.099034186</v>
      </c>
      <c r="S273" s="12">
        <f t="shared" si="37"/>
        <v>0.83754714800543661</v>
      </c>
    </row>
    <row r="274" spans="2:19" x14ac:dyDescent="0.35">
      <c r="B274" s="1">
        <f t="shared" si="38"/>
        <v>269</v>
      </c>
      <c r="C274" s="4">
        <f t="shared" si="39"/>
        <v>2569563.8448345992</v>
      </c>
      <c r="D274" s="4">
        <f>IF(B274="",IF(B273="","",SUM($D$6:D273)),C274*($G$2/12))</f>
        <v>8244.0173355110055</v>
      </c>
      <c r="E274" s="4">
        <f>IF(B274="",IF(B273="","",SUM($E$6:E273)),(E273+(C273*((1+$G$1)^(1/12)-1))/($J$2-B272)))</f>
        <v>80298.870151081501</v>
      </c>
      <c r="F274" s="4">
        <f>IF(B274="",IF(B273="","",SUM($F$6:F273)),D274+E274)</f>
        <v>88542.887486592503</v>
      </c>
      <c r="H274" s="1">
        <f t="shared" si="33"/>
        <v>269</v>
      </c>
      <c r="I274" s="4">
        <f t="shared" si="34"/>
        <v>3800822.3137229206</v>
      </c>
      <c r="J274" s="4">
        <f>IF(H274="",IF(H273="","",SUM(J$6:J273)),I274*($G$2/12))</f>
        <v>12194.304923194371</v>
      </c>
      <c r="K274" s="4">
        <f>IF(H274="",IF(H273="","",SUM($K$6:K273)),L274-J274)</f>
        <v>112973.12294961525</v>
      </c>
      <c r="L274" s="4">
        <f>IF(H274="",IF(H273="","",SUM($L$6:L273)),I274*(100%+($G$2/12))^($J$2-H273)*($G$2/12)/((100%+$G$2/12)^($J$2-H273)-1))</f>
        <v>125167.42787280963</v>
      </c>
      <c r="P274" s="44">
        <f t="shared" si="32"/>
        <v>2.9723337116214103E-2</v>
      </c>
      <c r="Q274" s="44">
        <f t="shared" si="35"/>
        <v>3.2737397821975493E-3</v>
      </c>
      <c r="R274" s="2">
        <f t="shared" si="36"/>
        <v>24089661.045324463</v>
      </c>
      <c r="S274" s="12">
        <f t="shared" si="37"/>
        <v>0.84222184336376882</v>
      </c>
    </row>
    <row r="275" spans="2:19" x14ac:dyDescent="0.35">
      <c r="B275" s="1">
        <f t="shared" si="38"/>
        <v>270</v>
      </c>
      <c r="C275" s="4">
        <f t="shared" si="39"/>
        <v>2497414.1804595734</v>
      </c>
      <c r="D275" s="4">
        <f>IF(B275="",IF(B274="","",SUM($D$6:D274)),C275*($G$2/12))</f>
        <v>8012.5371623077981</v>
      </c>
      <c r="E275" s="4">
        <f>IF(B275="",IF(B274="","",SUM($E$6:E274)),(E274+(C274*((1+$G$1)^(1/12)-1))/($J$2-B273)))</f>
        <v>80561.747756760727</v>
      </c>
      <c r="F275" s="4">
        <f>IF(B275="",IF(B274="","",SUM($F$6:F274)),D275+E275)</f>
        <v>88574.284919068523</v>
      </c>
      <c r="H275" s="1">
        <f t="shared" si="33"/>
        <v>270</v>
      </c>
      <c r="I275" s="4">
        <f t="shared" si="34"/>
        <v>3699922.24937989</v>
      </c>
      <c r="J275" s="4">
        <f>IF(H275="",IF(H274="","",SUM(J$6:J274)),I275*($G$2/12))</f>
        <v>11870.583883427147</v>
      </c>
      <c r="K275" s="4">
        <f>IF(H275="",IF(H274="","",SUM($K$6:K274)),L275-J275)</f>
        <v>113706.60957744482</v>
      </c>
      <c r="L275" s="4">
        <f>IF(H275="",IF(H274="","",SUM($L$6:L274)),I275*(100%+($G$2/12))^($J$2-H274)*($G$2/12)/((100%+$G$2/12)^($J$2-H274)-1))</f>
        <v>125577.19346087196</v>
      </c>
      <c r="P275" s="44">
        <f t="shared" si="32"/>
        <v>3.0732161897862081E-2</v>
      </c>
      <c r="Q275" s="44">
        <f t="shared" si="35"/>
        <v>3.273739782195759E-3</v>
      </c>
      <c r="R275" s="2">
        <f t="shared" si="36"/>
        <v>24168524.32702823</v>
      </c>
      <c r="S275" s="12">
        <f t="shared" si="37"/>
        <v>0.84691153670304242</v>
      </c>
    </row>
    <row r="276" spans="2:19" x14ac:dyDescent="0.35">
      <c r="B276" s="1">
        <f t="shared" si="38"/>
        <v>271</v>
      </c>
      <c r="C276" s="4">
        <f t="shared" si="39"/>
        <v>2424764.5786594562</v>
      </c>
      <c r="D276" s="4">
        <f>IF(B276="",IF(B275="","",SUM($D$6:D275)),C276*($G$2/12))</f>
        <v>7779.4530231990893</v>
      </c>
      <c r="E276" s="4">
        <f>IF(B276="",IF(B275="","",SUM($E$6:E275)),(E275+(C275*((1+$G$1)^(1/12)-1))/($J$2-B274)))</f>
        <v>80825.485955315511</v>
      </c>
      <c r="F276" s="4">
        <f>IF(B276="",IF(B275="","",SUM($F$6:F275)),D276+E276)</f>
        <v>88604.938978514605</v>
      </c>
      <c r="H276" s="1">
        <f t="shared" si="33"/>
        <v>271</v>
      </c>
      <c r="I276" s="4">
        <f t="shared" si="34"/>
        <v>3597955.9766100105</v>
      </c>
      <c r="J276" s="4">
        <f>IF(H276="",IF(H275="","",SUM(J$6:J275)),I276*($G$2/12))</f>
        <v>11543.442091623783</v>
      </c>
      <c r="K276" s="4">
        <f>IF(H276="",IF(H275="","",SUM($K$6:K275)),L276-J276)</f>
        <v>114444.85842321777</v>
      </c>
      <c r="L276" s="4">
        <f>IF(H276="",IF(H275="","",SUM($L$6:L275)),I276*(100%+($G$2/12))^($J$2-H275)*($G$2/12)/((100%+$G$2/12)^($J$2-H275)-1))</f>
        <v>125988.30051484155</v>
      </c>
      <c r="P276" s="44">
        <f t="shared" si="32"/>
        <v>3.1808298702711631E-2</v>
      </c>
      <c r="Q276" s="44">
        <f t="shared" si="35"/>
        <v>3.2737397821977032E-3</v>
      </c>
      <c r="R276" s="2">
        <f t="shared" si="36"/>
        <v>24247645.786594663</v>
      </c>
      <c r="S276" s="12">
        <f t="shared" si="37"/>
        <v>0.85161627614177937</v>
      </c>
    </row>
    <row r="277" spans="2:19" x14ac:dyDescent="0.35">
      <c r="B277" s="1">
        <f t="shared" si="38"/>
        <v>272</v>
      </c>
      <c r="C277" s="4">
        <f t="shared" si="39"/>
        <v>2351612.5393589772</v>
      </c>
      <c r="D277" s="4">
        <f>IF(B277="",IF(B276="","",SUM($D$6:D276)),C277*($G$2/12))</f>
        <v>7544.7568971100518</v>
      </c>
      <c r="E277" s="4">
        <f>IF(B277="",IF(B276="","",SUM($E$6:E276)),(E276+(C276*((1+$G$1)^(1/12)-1))/($J$2-B275)))</f>
        <v>81090.087564102985</v>
      </c>
      <c r="F277" s="4">
        <f>IF(B277="",IF(B276="","",SUM($F$6:F276)),D277+E277)</f>
        <v>88634.844461213041</v>
      </c>
      <c r="H277" s="1">
        <f t="shared" si="33"/>
        <v>272</v>
      </c>
      <c r="I277" s="4">
        <f t="shared" si="34"/>
        <v>3494915.2271161331</v>
      </c>
      <c r="J277" s="4">
        <f>IF(H277="",IF(H276="","",SUM(J$6:J276)),I277*($G$2/12))</f>
        <v>11212.853020330927</v>
      </c>
      <c r="K277" s="4">
        <f>IF(H277="",IF(H276="","",SUM($K$6:K276)),L277-J277)</f>
        <v>115187.90040599805</v>
      </c>
      <c r="L277" s="4">
        <f>IF(H277="",IF(H276="","",SUM($L$6:L276)),I277*(100%+($G$2/12))^($J$2-H276)*($G$2/12)/((100%+$G$2/12)^($J$2-H276)-1))</f>
        <v>126400.75342632897</v>
      </c>
      <c r="P277" s="44">
        <f t="shared" si="32"/>
        <v>3.2958710847200319E-2</v>
      </c>
      <c r="Q277" s="44">
        <f t="shared" si="35"/>
        <v>3.2737397822016762E-3</v>
      </c>
      <c r="R277" s="2">
        <f t="shared" si="36"/>
        <v>24327026.269230906</v>
      </c>
      <c r="S277" s="12">
        <f t="shared" si="37"/>
        <v>0.85633610995288223</v>
      </c>
    </row>
    <row r="278" spans="2:19" x14ac:dyDescent="0.35">
      <c r="B278" s="1">
        <f t="shared" si="38"/>
        <v>273</v>
      </c>
      <c r="C278" s="4">
        <f t="shared" si="39"/>
        <v>2277955.5514716911</v>
      </c>
      <c r="D278" s="4">
        <f>IF(B278="",IF(B277="","",SUM($D$6:D277)),C278*($G$2/12))</f>
        <v>7308.4407276383427</v>
      </c>
      <c r="E278" s="4">
        <f>IF(B278="",IF(B277="","",SUM($E$6:E277)),(E277+(C277*((1+$G$1)^(1/12)-1))/($J$2-B276)))</f>
        <v>81355.555409703578</v>
      </c>
      <c r="F278" s="4">
        <f>IF(B278="",IF(B277="","",SUM($F$6:F277)),D278+E278)</f>
        <v>88663.996137341921</v>
      </c>
      <c r="H278" s="1">
        <f t="shared" si="33"/>
        <v>273</v>
      </c>
      <c r="I278" s="4">
        <f t="shared" si="34"/>
        <v>3390791.6745125712</v>
      </c>
      <c r="J278" s="4">
        <f>IF(H278="",IF(H277="","",SUM(J$6:J277)),I278*($G$2/12))</f>
        <v>10878.789955727832</v>
      </c>
      <c r="K278" s="4">
        <f>IF(H278="",IF(H277="","",SUM($K$6:K277)),L278-J278)</f>
        <v>115935.76664559246</v>
      </c>
      <c r="L278" s="4">
        <f>IF(H278="",IF(H277="","",SUM($L$6:L277)),I278*(100%+($G$2/12))^($J$2-H277)*($G$2/12)/((100%+$G$2/12)^($J$2-H277)-1))</f>
        <v>126814.55660132029</v>
      </c>
      <c r="P278" s="44">
        <f t="shared" si="32"/>
        <v>3.4191356407131182E-2</v>
      </c>
      <c r="Q278" s="44">
        <f t="shared" si="35"/>
        <v>3.2737397821960014E-3</v>
      </c>
      <c r="R278" s="2">
        <f t="shared" si="36"/>
        <v>24406666.622911084</v>
      </c>
      <c r="S278" s="12">
        <f t="shared" si="37"/>
        <v>0.86107108656412912</v>
      </c>
    </row>
    <row r="279" spans="2:19" x14ac:dyDescent="0.35">
      <c r="B279" s="1">
        <f t="shared" si="38"/>
        <v>274</v>
      </c>
      <c r="C279" s="4">
        <f t="shared" si="39"/>
        <v>2203791.092854674</v>
      </c>
      <c r="D279" s="4">
        <f>IF(B279="",IF(B278="","",SUM($D$6:D278)),C279*($G$2/12))</f>
        <v>7070.4964229087454</v>
      </c>
      <c r="E279" s="4">
        <f>IF(B279="",IF(B278="","",SUM($E$6:E278)),(E278+(C278*((1+$G$1)^(1/12)-1))/($J$2-B277)))</f>
        <v>81621.892327951209</v>
      </c>
      <c r="F279" s="4">
        <f>IF(B279="",IF(B278="","",SUM($F$6:F278)),D279+E279)</f>
        <v>88692.388750859958</v>
      </c>
      <c r="H279" s="1">
        <f t="shared" si="33"/>
        <v>274</v>
      </c>
      <c r="I279" s="4">
        <f t="shared" si="34"/>
        <v>3285576.9339335319</v>
      </c>
      <c r="J279" s="4">
        <f>IF(H279="",IF(H278="","",SUM(J$6:J278)),I279*($G$2/12))</f>
        <v>10541.225996370082</v>
      </c>
      <c r="K279" s="4">
        <f>IF(H279="",IF(H278="","",SUM($K$6:K278)),L279-J279)</f>
        <v>116688.48846385782</v>
      </c>
      <c r="L279" s="4">
        <f>IF(H279="",IF(H278="","",SUM($L$6:L278)),I279*(100%+($G$2/12))^($J$2-H278)*($G$2/12)/((100%+$G$2/12)^($J$2-H278)-1))</f>
        <v>127229.7144602279</v>
      </c>
      <c r="P279" s="44">
        <f t="shared" si="32"/>
        <v>3.5515372432371253E-2</v>
      </c>
      <c r="Q279" s="44">
        <f t="shared" si="35"/>
        <v>3.2737397821985255E-3</v>
      </c>
      <c r="R279" s="2">
        <f t="shared" si="36"/>
        <v>24486567.698385376</v>
      </c>
      <c r="S279" s="12">
        <f t="shared" si="37"/>
        <v>0.86582125455867065</v>
      </c>
    </row>
    <row r="280" spans="2:19" x14ac:dyDescent="0.35">
      <c r="B280" s="1">
        <f t="shared" si="38"/>
        <v>275</v>
      </c>
      <c r="C280" s="4">
        <f t="shared" si="39"/>
        <v>2129116.6302630445</v>
      </c>
      <c r="D280" s="4">
        <f>IF(B280="",IF(B279="","",SUM($D$6:D279)),C280*($G$2/12))</f>
        <v>6830.9158554272681</v>
      </c>
      <c r="E280" s="4">
        <f>IF(B280="",IF(B279="","",SUM($E$6:E279)),(E279+(C279*((1+$G$1)^(1/12)-1))/($J$2-B278)))</f>
        <v>81889.101163963584</v>
      </c>
      <c r="F280" s="4">
        <f>IF(B280="",IF(B279="","",SUM($F$6:F279)),D280+E280)</f>
        <v>88720.017019390856</v>
      </c>
      <c r="H280" s="1">
        <f t="shared" si="33"/>
        <v>275</v>
      </c>
      <c r="I280" s="4">
        <f t="shared" si="34"/>
        <v>3179262.5616389588</v>
      </c>
      <c r="J280" s="4">
        <f>IF(H280="",IF(H279="","",SUM(J$6:J279)),I280*($G$2/12))</f>
        <v>10200.134051924993</v>
      </c>
      <c r="K280" s="4">
        <f>IF(H280="",IF(H279="","",SUM($K$6:K279)),L280-J280)</f>
        <v>117446.09738600896</v>
      </c>
      <c r="L280" s="4">
        <f>IF(H280="",IF(H279="","",SUM($L$6:L279)),I280*(100%+($G$2/12))^($J$2-H279)*($G$2/12)/((100%+$G$2/12)^($J$2-H279)-1))</f>
        <v>127646.23143793395</v>
      </c>
      <c r="P280" s="44">
        <f t="shared" si="32"/>
        <v>3.6941301672631807E-2</v>
      </c>
      <c r="Q280" s="44">
        <f t="shared" si="35"/>
        <v>3.2737397821972986E-3</v>
      </c>
      <c r="R280" s="2">
        <f t="shared" si="36"/>
        <v>24566730.349189088</v>
      </c>
      <c r="S280" s="12">
        <f t="shared" si="37"/>
        <v>0.87058666267552764</v>
      </c>
    </row>
    <row r="281" spans="2:19" x14ac:dyDescent="0.35">
      <c r="B281" s="1">
        <f t="shared" si="38"/>
        <v>276</v>
      </c>
      <c r="C281" s="4">
        <f t="shared" si="39"/>
        <v>2053929.6193043052</v>
      </c>
      <c r="D281" s="4">
        <f>IF(B281="",IF(B280="","",SUM($D$6:D280)),C281*($G$2/12))</f>
        <v>6589.6908619346459</v>
      </c>
      <c r="E281" s="4">
        <f>IF(B281="",IF(B280="","",SUM($E$6:E280)),(E280+(C280*((1+$G$1)^(1/12)-1))/($J$2-B279)))</f>
        <v>82157.184772172564</v>
      </c>
      <c r="F281" s="4">
        <f>IF(B281="",IF(B280="","",SUM($F$6:F280)),D281+E281)</f>
        <v>88746.875634107215</v>
      </c>
      <c r="H281" s="1">
        <f t="shared" si="33"/>
        <v>276</v>
      </c>
      <c r="I281" s="4">
        <f t="shared" si="34"/>
        <v>3071840.0546177663</v>
      </c>
      <c r="J281" s="4">
        <f>IF(H281="",IF(H280="","",SUM(J$6:J280)),I281*($G$2/12))</f>
        <v>9855.486841898668</v>
      </c>
      <c r="K281" s="4">
        <f>IF(H281="",IF(H280="","",SUM($K$6:K280)),L281-J281)</f>
        <v>118208.62514194137</v>
      </c>
      <c r="L281" s="4">
        <f>IF(H281="",IF(H280="","",SUM($L$6:L280)),I281*(100%+($G$2/12))^($J$2-H280)*($G$2/12)/((100%+$G$2/12)^($J$2-H280)-1))</f>
        <v>128064.11198384005</v>
      </c>
      <c r="P281" s="44">
        <f t="shared" si="32"/>
        <v>3.8481373717437983E-2</v>
      </c>
      <c r="Q281" s="44">
        <f t="shared" si="35"/>
        <v>3.2737397821986222E-3</v>
      </c>
      <c r="R281" s="2">
        <f t="shared" si="36"/>
        <v>24647155.431651782</v>
      </c>
      <c r="S281" s="12">
        <f t="shared" si="37"/>
        <v>0.87536735981009306</v>
      </c>
    </row>
    <row r="282" spans="2:19" x14ac:dyDescent="0.35">
      <c r="B282" s="1">
        <f t="shared" si="38"/>
        <v>277</v>
      </c>
      <c r="C282" s="4">
        <f t="shared" si="39"/>
        <v>1978227.5043925038</v>
      </c>
      <c r="D282" s="4">
        <f>IF(B282="",IF(B281="","",SUM($D$6:D281)),C282*($G$2/12))</f>
        <v>6346.8132432592829</v>
      </c>
      <c r="E282" s="4">
        <f>IF(B282="",IF(B281="","",SUM($E$6:E281)),(E281+(C281*((1+$G$1)^(1/12)-1))/($J$2-B280)))</f>
        <v>82426.146016354687</v>
      </c>
      <c r="F282" s="4">
        <f>IF(B282="",IF(B281="","",SUM($F$6:F281)),D282+E282)</f>
        <v>88772.95925961397</v>
      </c>
      <c r="H282" s="1">
        <f t="shared" si="33"/>
        <v>277</v>
      </c>
      <c r="I282" s="4">
        <f t="shared" si="34"/>
        <v>2963300.8501884528</v>
      </c>
      <c r="J282" s="4">
        <f>IF(H282="",IF(H281="","",SUM(J$6:J281)),I282*($G$2/12))</f>
        <v>9507.2568943546194</v>
      </c>
      <c r="K282" s="4">
        <f>IF(H282="",IF(H281="","",SUM($K$6:K281)),L282-J282)</f>
        <v>118976.10366755859</v>
      </c>
      <c r="L282" s="4">
        <f>IF(H282="",IF(H281="","",SUM($L$6:L281)),I282*(100%+($G$2/12))^($J$2-H281)*($G$2/12)/((100%+$G$2/12)^($J$2-H281)-1))</f>
        <v>128483.36056191321</v>
      </c>
      <c r="P282" s="44">
        <f t="shared" si="32"/>
        <v>4.0149856421089425E-2</v>
      </c>
      <c r="Q282" s="44">
        <f t="shared" si="35"/>
        <v>3.2737397821965089E-3</v>
      </c>
      <c r="R282" s="2">
        <f t="shared" si="36"/>
        <v>24727843.80490642</v>
      </c>
      <c r="S282" s="12">
        <f t="shared" si="37"/>
        <v>0.88016339501463192</v>
      </c>
    </row>
    <row r="283" spans="2:19" x14ac:dyDescent="0.35">
      <c r="B283" s="1">
        <f t="shared" si="38"/>
        <v>278</v>
      </c>
      <c r="C283" s="4">
        <f t="shared" si="39"/>
        <v>1902007.7187022117</v>
      </c>
      <c r="D283" s="4">
        <f>IF(B283="",IF(B282="","",SUM($D$6:D282)),C283*($G$2/12))</f>
        <v>6102.274764169596</v>
      </c>
      <c r="E283" s="4">
        <f>IF(B283="",IF(B282="","",SUM($E$6:E282)),(E282+(C282*((1+$G$1)^(1/12)-1))/($J$2-B281)))</f>
        <v>82695.987769661762</v>
      </c>
      <c r="F283" s="4">
        <f>IF(B283="",IF(B282="","",SUM($F$6:F282)),D283+E283)</f>
        <v>88798.262533831352</v>
      </c>
      <c r="H283" s="1">
        <f t="shared" si="33"/>
        <v>278</v>
      </c>
      <c r="I283" s="4">
        <f t="shared" si="34"/>
        <v>2853636.3255970725</v>
      </c>
      <c r="J283" s="4">
        <f>IF(H283="",IF(H282="","",SUM(J$6:J282)),I283*($G$2/12))</f>
        <v>9155.4165446239404</v>
      </c>
      <c r="K283" s="4">
        <f>IF(H283="",IF(H282="","",SUM($K$6:K282)),L283-J283)</f>
        <v>119748.56510611098</v>
      </c>
      <c r="L283" s="4">
        <f>IF(H283="",IF(H282="","",SUM($L$6:L282)),I283*(100%+($G$2/12))^($J$2-H282)*($G$2/12)/((100%+$G$2/12)^($J$2-H282)-1))</f>
        <v>128903.98165073492</v>
      </c>
      <c r="P283" s="44">
        <f t="shared" si="32"/>
        <v>4.1963499003698633E-2</v>
      </c>
      <c r="Q283" s="44">
        <f t="shared" si="35"/>
        <v>3.273739782195494E-3</v>
      </c>
      <c r="R283" s="2">
        <f t="shared" si="36"/>
        <v>24808796.330898542</v>
      </c>
      <c r="S283" s="12">
        <f t="shared" si="37"/>
        <v>0.88497481749878515</v>
      </c>
    </row>
    <row r="284" spans="2:19" x14ac:dyDescent="0.35">
      <c r="B284" s="1">
        <f t="shared" si="38"/>
        <v>279</v>
      </c>
      <c r="C284" s="4">
        <f t="shared" si="39"/>
        <v>1825267.6841223252</v>
      </c>
      <c r="D284" s="4">
        <f>IF(B284="",IF(B283="","",SUM($D$6:D283)),C284*($G$2/12))</f>
        <v>5856.0671532257929</v>
      </c>
      <c r="E284" s="4">
        <f>IF(B284="",IF(B283="","",SUM($E$6:E283)),(E283+(C283*((1+$G$1)^(1/12)-1))/($J$2-B282)))</f>
        <v>82966.712914651536</v>
      </c>
      <c r="F284" s="4">
        <f>IF(B284="",IF(B283="","",SUM($F$6:F283)),D284+E284)</f>
        <v>88822.780067877335</v>
      </c>
      <c r="H284" s="1">
        <f t="shared" si="33"/>
        <v>279</v>
      </c>
      <c r="I284" s="4">
        <f t="shared" si="34"/>
        <v>2742837.7976125474</v>
      </c>
      <c r="J284" s="4">
        <f>IF(H284="",IF(H283="","",SUM(J$6:J283)),I284*($G$2/12))</f>
        <v>8799.9379340069227</v>
      </c>
      <c r="K284" s="4">
        <f>IF(H284="",IF(H283="","",SUM($K$6:K283)),L284-J284)</f>
        <v>120526.04180954164</v>
      </c>
      <c r="L284" s="4">
        <f>IF(H284="",IF(H283="","",SUM($L$6:L283)),I284*(100%+($G$2/12))^($J$2-H283)*($G$2/12)/((100%+$G$2/12)^($J$2-H283)-1))</f>
        <v>129325.97974354857</v>
      </c>
      <c r="P284" s="44">
        <f t="shared" si="32"/>
        <v>4.3942095997966522E-2</v>
      </c>
      <c r="Q284" s="44">
        <f t="shared" si="35"/>
        <v>3.2737397821973658E-3</v>
      </c>
      <c r="R284" s="2">
        <f t="shared" si="36"/>
        <v>24890013.874395475</v>
      </c>
      <c r="S284" s="12">
        <f t="shared" si="37"/>
        <v>0.88980167663007514</v>
      </c>
    </row>
    <row r="285" spans="2:19" x14ac:dyDescent="0.35">
      <c r="B285" s="1">
        <f t="shared" si="38"/>
        <v>280</v>
      </c>
      <c r="C285" s="4">
        <f t="shared" si="39"/>
        <v>1748004.81120968</v>
      </c>
      <c r="D285" s="4">
        <f>IF(B285="",IF(B284="","",SUM($D$6:D284)),C285*($G$2/12))</f>
        <v>5608.1821026310572</v>
      </c>
      <c r="E285" s="4">
        <f>IF(B285="",IF(B284="","",SUM($E$6:E284)),(E284+(C284*((1+$G$1)^(1/12)-1))/($J$2-B283)))</f>
        <v>83238.324343318513</v>
      </c>
      <c r="F285" s="4">
        <f>IF(B285="",IF(B284="","",SUM($F$6:F284)),D285+E285)</f>
        <v>88846.506445949577</v>
      </c>
      <c r="H285" s="1">
        <f t="shared" si="33"/>
        <v>280</v>
      </c>
      <c r="I285" s="4">
        <f t="shared" si="34"/>
        <v>2630896.522119306</v>
      </c>
      <c r="J285" s="4">
        <f>IF(H285="",IF(H284="","",SUM(J$6:J284)),I285*($G$2/12))</f>
        <v>8440.7930084661075</v>
      </c>
      <c r="K285" s="4">
        <f>IF(H285="",IF(H284="","",SUM($K$6:K284)),L285-J285)</f>
        <v>121308.56633984072</v>
      </c>
      <c r="L285" s="4">
        <f>IF(H285="",IF(H284="","",SUM($L$6:L284)),I285*(100%+($G$2/12))^($J$2-H284)*($G$2/12)/((100%+$G$2/12)^($J$2-H284)-1))</f>
        <v>129749.35934830683</v>
      </c>
      <c r="P285" s="44">
        <f t="shared" si="32"/>
        <v>4.6109212323607922E-2</v>
      </c>
      <c r="Q285" s="44">
        <f t="shared" si="35"/>
        <v>3.2737397821985454E-3</v>
      </c>
      <c r="R285" s="2">
        <f t="shared" si="36"/>
        <v>24971497.302995566</v>
      </c>
      <c r="S285" s="12">
        <f t="shared" si="37"/>
        <v>0.89464402193441139</v>
      </c>
    </row>
    <row r="286" spans="2:19" x14ac:dyDescent="0.35">
      <c r="B286" s="1">
        <f t="shared" si="38"/>
        <v>281</v>
      </c>
      <c r="C286" s="4">
        <f t="shared" si="39"/>
        <v>1670216.4991424873</v>
      </c>
      <c r="D286" s="4">
        <f>IF(B286="",IF(B285="","",SUM($D$6:D285)),C286*($G$2/12))</f>
        <v>5358.611268082147</v>
      </c>
      <c r="E286" s="4">
        <f>IF(B286="",IF(B285="","",SUM($E$6:E285)),(E285+(C285*((1+$G$1)^(1/12)-1))/($J$2-B284)))</f>
        <v>83510.824957124816</v>
      </c>
      <c r="F286" s="4">
        <f>IF(B286="",IF(B285="","",SUM($F$6:F285)),D286+E286)</f>
        <v>88869.43622520697</v>
      </c>
      <c r="H286" s="1">
        <f t="shared" si="33"/>
        <v>281</v>
      </c>
      <c r="I286" s="4">
        <f t="shared" si="34"/>
        <v>2517803.6937072277</v>
      </c>
      <c r="J286" s="4">
        <f>IF(H286="",IF(H285="","",SUM(J$6:J285)),I286*($G$2/12))</f>
        <v>8077.9535173106888</v>
      </c>
      <c r="K286" s="4">
        <f>IF(H286="",IF(H285="","",SUM($K$6:K285)),L286-J286)</f>
        <v>122096.17147040956</v>
      </c>
      <c r="L286" s="4">
        <f>IF(H286="",IF(H285="","",SUM($L$6:L285)),I286*(100%+($G$2/12))^($J$2-H285)*($G$2/12)/((100%+$G$2/12)^($J$2-H285)-1))</f>
        <v>130174.12498772025</v>
      </c>
      <c r="P286" s="44">
        <f t="shared" si="32"/>
        <v>4.8493125884105169E-2</v>
      </c>
      <c r="Q286" s="44">
        <f t="shared" si="35"/>
        <v>3.2737397821992996E-3</v>
      </c>
      <c r="R286" s="2">
        <f t="shared" si="36"/>
        <v>25053247.487137455</v>
      </c>
      <c r="S286" s="12">
        <f t="shared" si="37"/>
        <v>0.89950190309659894</v>
      </c>
    </row>
    <row r="287" spans="2:19" x14ac:dyDescent="0.35">
      <c r="B287" s="1">
        <f t="shared" si="38"/>
        <v>282</v>
      </c>
      <c r="C287" s="4">
        <f t="shared" si="39"/>
        <v>1591900.1356735837</v>
      </c>
      <c r="D287" s="4">
        <f>IF(B287="",IF(B286="","",SUM($D$6:D286)),C287*($G$2/12))</f>
        <v>5107.3462686194143</v>
      </c>
      <c r="E287" s="4">
        <f>IF(B287="",IF(B286="","",SUM($E$6:E286)),(E286+(C286*((1+$G$1)^(1/12)-1))/($J$2-B285)))</f>
        <v>83784.217667031204</v>
      </c>
      <c r="F287" s="4">
        <f>IF(B287="",IF(B286="","",SUM($F$6:F286)),D287+E287)</f>
        <v>88891.563935650614</v>
      </c>
      <c r="H287" s="1">
        <f t="shared" si="33"/>
        <v>282</v>
      </c>
      <c r="I287" s="4">
        <f t="shared" si="34"/>
        <v>2403550.4452588777</v>
      </c>
      <c r="J287" s="4">
        <f>IF(H287="",IF(H286="","",SUM(J$6:J286)),I287*($G$2/12))</f>
        <v>7711.3910118722333</v>
      </c>
      <c r="K287" s="4">
        <f>IF(H287="",IF(H286="","",SUM($K$6:K286)),L287-J287)</f>
        <v>122888.89018743258</v>
      </c>
      <c r="L287" s="4">
        <f>IF(H287="",IF(H286="","",SUM($L$6:L286)),I287*(100%+($G$2/12))^($J$2-H286)*($G$2/12)/((100%+$G$2/12)^($J$2-H286)-1))</f>
        <v>130600.28119930481</v>
      </c>
      <c r="P287" s="44">
        <f t="shared" si="32"/>
        <v>5.1128067825594009E-2</v>
      </c>
      <c r="Q287" s="44">
        <f t="shared" si="35"/>
        <v>3.2737397821937329E-3</v>
      </c>
      <c r="R287" s="2">
        <f t="shared" si="36"/>
        <v>25135265.300109372</v>
      </c>
      <c r="S287" s="12">
        <f t="shared" si="37"/>
        <v>0.90437536996084866</v>
      </c>
    </row>
    <row r="288" spans="2:19" x14ac:dyDescent="0.35">
      <c r="B288" s="1">
        <f t="shared" si="38"/>
        <v>283</v>
      </c>
      <c r="C288" s="4">
        <f t="shared" si="39"/>
        <v>1513053.097083498</v>
      </c>
      <c r="D288" s="4">
        <f>IF(B288="",IF(B287="","",SUM($D$6:D287)),C288*($G$2/12))</f>
        <v>4854.3786864762233</v>
      </c>
      <c r="E288" s="4">
        <f>IF(B288="",IF(B287="","",SUM($E$6:E287)),(E287+(C287*((1+$G$1)^(1/12)-1))/($J$2-B286)))</f>
        <v>84058.505393528176</v>
      </c>
      <c r="F288" s="4">
        <f>IF(B288="",IF(B287="","",SUM($F$6:F287)),D288+E288)</f>
        <v>88912.884080004398</v>
      </c>
      <c r="H288" s="1">
        <f t="shared" si="33"/>
        <v>283</v>
      </c>
      <c r="I288" s="4">
        <f t="shared" si="34"/>
        <v>2288127.8475340144</v>
      </c>
      <c r="J288" s="4">
        <f>IF(H288="",IF(H287="","",SUM(J$6:J287)),I288*($G$2/12))</f>
        <v>7341.07684417163</v>
      </c>
      <c r="K288" s="4">
        <f>IF(H288="",IF(H287="","",SUM($K$6:K287)),L288-J288)</f>
        <v>123686.75569126183</v>
      </c>
      <c r="L288" s="4">
        <f>IF(H288="",IF(H287="","",SUM($L$6:L287)),I288*(100%+($G$2/12))^($J$2-H287)*($G$2/12)/((100%+$G$2/12)^($J$2-H287)-1))</f>
        <v>131027.83253543347</v>
      </c>
      <c r="P288" s="44">
        <f t="shared" si="32"/>
        <v>5.4055876215379682E-2</v>
      </c>
      <c r="Q288" s="44">
        <f t="shared" si="35"/>
        <v>3.2737397821998981E-3</v>
      </c>
      <c r="R288" s="2">
        <f t="shared" si="36"/>
        <v>25217551.618058462</v>
      </c>
      <c r="S288" s="12">
        <f t="shared" si="37"/>
        <v>0.90926447253128762</v>
      </c>
    </row>
    <row r="289" spans="2:19" x14ac:dyDescent="0.35">
      <c r="B289" s="1">
        <f t="shared" si="38"/>
        <v>284</v>
      </c>
      <c r="C289" s="4">
        <f t="shared" si="39"/>
        <v>1433672.7481333325</v>
      </c>
      <c r="D289" s="4">
        <f>IF(B289="",IF(B288="","",SUM($D$6:D288)),C289*($G$2/12))</f>
        <v>4599.700066927775</v>
      </c>
      <c r="E289" s="4">
        <f>IF(B289="",IF(B288="","",SUM($E$6:E288)),(E288+(C288*((1+$G$1)^(1/12)-1))/($J$2-B287)))</f>
        <v>84333.691066667147</v>
      </c>
      <c r="F289" s="4">
        <f>IF(B289="",IF(B288="","",SUM($F$6:F288)),D289+E289)</f>
        <v>88933.391133594923</v>
      </c>
      <c r="H289" s="1">
        <f t="shared" si="33"/>
        <v>284</v>
      </c>
      <c r="I289" s="4">
        <f t="shared" si="34"/>
        <v>2171526.9087513443</v>
      </c>
      <c r="J289" s="4">
        <f>IF(H289="",IF(H288="","",SUM(J$6:J288)),I289*($G$2/12))</f>
        <v>6966.9821655772303</v>
      </c>
      <c r="K289" s="4">
        <f>IF(H289="",IF(H288="","",SUM($K$6:K288)),L289-J289)</f>
        <v>124489.80139780235</v>
      </c>
      <c r="L289" s="4">
        <f>IF(H289="",IF(H288="","",SUM($L$6:L288)),I289*(100%+($G$2/12))^($J$2-H288)*($G$2/12)/((100%+$G$2/12)^($J$2-H288)-1))</f>
        <v>131456.78356337958</v>
      </c>
      <c r="P289" s="44">
        <f t="shared" si="32"/>
        <v>5.7328233371690324E-2</v>
      </c>
      <c r="Q289" s="44">
        <f t="shared" si="35"/>
        <v>3.2737397821955895E-3</v>
      </c>
      <c r="R289" s="2">
        <f t="shared" si="36"/>
        <v>25300107.320000153</v>
      </c>
      <c r="S289" s="12">
        <f t="shared" si="37"/>
        <v>0.91416926097247364</v>
      </c>
    </row>
    <row r="290" spans="2:19" x14ac:dyDescent="0.35">
      <c r="B290" s="1">
        <f t="shared" si="38"/>
        <v>285</v>
      </c>
      <c r="C290" s="4">
        <f t="shared" si="39"/>
        <v>1353756.4420174591</v>
      </c>
      <c r="D290" s="4">
        <f>IF(B290="",IF(B289="","",SUM($D$6:D289)),C290*($G$2/12))</f>
        <v>4343.3019181393483</v>
      </c>
      <c r="E290" s="4">
        <f>IF(B290="",IF(B289="","",SUM($E$6:E289)),(E289+(C289*((1+$G$1)^(1/12)-1))/($J$2-B288)))</f>
        <v>84609.77762609176</v>
      </c>
      <c r="F290" s="4">
        <f>IF(B290="",IF(B289="","",SUM($F$6:F289)),D290+E290)</f>
        <v>88953.079544231106</v>
      </c>
      <c r="H290" s="1">
        <f t="shared" si="33"/>
        <v>285</v>
      </c>
      <c r="I290" s="4">
        <f t="shared" si="34"/>
        <v>2053738.5741675226</v>
      </c>
      <c r="J290" s="4">
        <f>IF(H290="",IF(H289="","",SUM(J$6:J289)),I290*($G$2/12))</f>
        <v>6589.0779254541349</v>
      </c>
      <c r="K290" s="4">
        <f>IF(H290="",IF(H289="","",SUM($K$6:K289)),L290-J290)</f>
        <v>125298.06093991663</v>
      </c>
      <c r="L290" s="4">
        <f>IF(H290="",IF(H289="","",SUM($L$6:L289)),I290*(100%+($G$2/12))^($J$2-H289)*($G$2/12)/((100%+$G$2/12)^($J$2-H289)-1))</f>
        <v>131887.13886537077</v>
      </c>
      <c r="P290" s="44">
        <f t="shared" si="32"/>
        <v>6.1009742192092709E-2</v>
      </c>
      <c r="Q290" s="44">
        <f t="shared" si="35"/>
        <v>3.2737397821977301E-3</v>
      </c>
      <c r="R290" s="2">
        <f t="shared" si="36"/>
        <v>25382933.28782754</v>
      </c>
      <c r="S290" s="12">
        <f t="shared" si="37"/>
        <v>0.91908978560990817</v>
      </c>
    </row>
    <row r="291" spans="2:19" x14ac:dyDescent="0.35">
      <c r="B291" s="1">
        <f t="shared" si="38"/>
        <v>286</v>
      </c>
      <c r="C291" s="4">
        <f t="shared" si="39"/>
        <v>1273301.5203160304</v>
      </c>
      <c r="D291" s="4">
        <f>IF(B291="",IF(B290="","",SUM($D$6:D290)),C291*($G$2/12))</f>
        <v>4085.175711013931</v>
      </c>
      <c r="E291" s="4">
        <f>IF(B291="",IF(B290="","",SUM($E$6:E290)),(E290+(C290*((1+$G$1)^(1/12)-1))/($J$2-B289)))</f>
        <v>84886.768021069292</v>
      </c>
      <c r="F291" s="4">
        <f>IF(B291="",IF(B290="","",SUM($F$6:F290)),D291+E291)</f>
        <v>88971.943732083222</v>
      </c>
      <c r="H291" s="1">
        <f t="shared" si="33"/>
        <v>286</v>
      </c>
      <c r="I291" s="4">
        <f t="shared" si="34"/>
        <v>1934753.7256533632</v>
      </c>
      <c r="J291" s="4">
        <f>IF(H291="",IF(H290="","",SUM(J$6:J290)),I291*($G$2/12))</f>
        <v>6207.3348698045402</v>
      </c>
      <c r="K291" s="4">
        <f>IF(H291="",IF(H290="","",SUM($K$6:K290)),L291-J291)</f>
        <v>126111.56816882953</v>
      </c>
      <c r="L291" s="4">
        <f>IF(H291="",IF(H290="","",SUM($L$6:L290)),I291*(100%+($G$2/12))^($J$2-H290)*($G$2/12)/((100%+$G$2/12)^($J$2-H290)-1))</f>
        <v>132318.90303863407</v>
      </c>
      <c r="P291" s="44">
        <f t="shared" si="32"/>
        <v>6.5182233013269877E-2</v>
      </c>
      <c r="Q291" s="44">
        <f t="shared" si="35"/>
        <v>3.2737397821939762E-3</v>
      </c>
      <c r="R291" s="2">
        <f t="shared" si="36"/>
        <v>25466030.406320803</v>
      </c>
      <c r="S291" s="12">
        <f t="shared" si="37"/>
        <v>0.92402609693055482</v>
      </c>
    </row>
    <row r="292" spans="2:19" x14ac:dyDescent="0.35">
      <c r="B292" s="1">
        <f t="shared" si="38"/>
        <v>287</v>
      </c>
      <c r="C292" s="4">
        <f t="shared" si="39"/>
        <v>1192305.3129473012</v>
      </c>
      <c r="D292" s="4">
        <f>IF(B292="",IF(B291="","",SUM($D$6:D291)),C292*($G$2/12))</f>
        <v>3825.312879039258</v>
      </c>
      <c r="E292" s="4">
        <f>IF(B292="",IF(B291="","",SUM($E$6:E291)),(E291+(C291*((1+$G$1)^(1/12)-1))/($J$2-B290)))</f>
        <v>85164.665210522158</v>
      </c>
      <c r="F292" s="4">
        <f>IF(B292="",IF(B291="","",SUM($F$6:F291)),D292+E292)</f>
        <v>88989.978089561409</v>
      </c>
      <c r="H292" s="1">
        <f t="shared" si="33"/>
        <v>287</v>
      </c>
      <c r="I292" s="4">
        <f t="shared" si="34"/>
        <v>1814563.1812672529</v>
      </c>
      <c r="J292" s="4">
        <f>IF(H292="",IF(H291="","",SUM(J$6:J291)),I292*($G$2/12))</f>
        <v>5821.7235398991033</v>
      </c>
      <c r="K292" s="4">
        <f>IF(H292="",IF(H291="","",SUM($K$6:K291)),L292-J292)</f>
        <v>126930.35715554919</v>
      </c>
      <c r="L292" s="4">
        <f>IF(H292="",IF(H291="","",SUM($L$6:L291)),I292*(100%+($G$2/12))^($J$2-H291)*($G$2/12)/((100%+$G$2/12)^($J$2-H291)-1))</f>
        <v>132752.0806954483</v>
      </c>
      <c r="P292" s="44">
        <f t="shared" si="32"/>
        <v>6.9950916267850036E-2</v>
      </c>
      <c r="Q292" s="44">
        <f t="shared" si="35"/>
        <v>3.2737397821968432E-3</v>
      </c>
      <c r="R292" s="2">
        <f t="shared" si="36"/>
        <v>25549399.563156661</v>
      </c>
      <c r="S292" s="12">
        <f t="shared" si="37"/>
        <v>0.92897824558335484</v>
      </c>
    </row>
    <row r="293" spans="2:19" x14ac:dyDescent="0.35">
      <c r="B293" s="1">
        <f t="shared" si="38"/>
        <v>288</v>
      </c>
      <c r="C293" s="4">
        <f t="shared" si="39"/>
        <v>1110765.1381197644</v>
      </c>
      <c r="D293" s="4">
        <f>IF(B293="",IF(B292="","",SUM($D$6:D292)),C293*($G$2/12))</f>
        <v>3563.7048181342443</v>
      </c>
      <c r="E293" s="4">
        <f>IF(B293="",IF(B292="","",SUM($E$6:E292)),(E292+(C292*((1+$G$1)^(1/12)-1))/($J$2-B291)))</f>
        <v>85443.472163059501</v>
      </c>
      <c r="F293" s="4">
        <f>IF(B293="",IF(B292="","",SUM($F$6:F292)),D293+E293)</f>
        <v>89007.176981193741</v>
      </c>
      <c r="H293" s="1">
        <f t="shared" si="33"/>
        <v>288</v>
      </c>
      <c r="I293" s="4">
        <f t="shared" si="34"/>
        <v>1693157.6948257429</v>
      </c>
      <c r="J293" s="4">
        <f>IF(H293="",IF(H292="","",SUM(J$6:J292)),I293*($G$2/12))</f>
        <v>5432.2142708992587</v>
      </c>
      <c r="K293" s="4">
        <f>IF(H293="",IF(H292="","",SUM($K$6:K292)),L293-J293)</f>
        <v>127754.46219229179</v>
      </c>
      <c r="L293" s="4">
        <f>IF(H293="",IF(H292="","",SUM($L$6:L292)),I293*(100%+($G$2/12))^($J$2-H292)*($G$2/12)/((100%+$G$2/12)^($J$2-H292)-1))</f>
        <v>133186.67646319105</v>
      </c>
      <c r="P293" s="44">
        <f t="shared" si="32"/>
        <v>7.545337482899965E-2</v>
      </c>
      <c r="Q293" s="44">
        <f t="shared" si="35"/>
        <v>3.2737397822017833E-3</v>
      </c>
      <c r="R293" s="2">
        <f t="shared" si="36"/>
        <v>25633041.648917861</v>
      </c>
      <c r="S293" s="12">
        <f t="shared" si="37"/>
        <v>0.93394628237974942</v>
      </c>
    </row>
    <row r="294" spans="2:19" x14ac:dyDescent="0.35">
      <c r="B294" s="1">
        <f t="shared" si="38"/>
        <v>289</v>
      </c>
      <c r="C294" s="4">
        <f t="shared" si="39"/>
        <v>1028678.3022840978</v>
      </c>
      <c r="D294" s="4">
        <f>IF(B294="",IF(B293="","",SUM($D$6:D293)),C294*($G$2/12))</f>
        <v>3300.3428864948137</v>
      </c>
      <c r="E294" s="4">
        <f>IF(B294="",IF(B293="","",SUM($E$6:E293)),(E293+(C293*((1+$G$1)^(1/12)-1))/($J$2-B292)))</f>
        <v>85723.191857008918</v>
      </c>
      <c r="F294" s="4">
        <f>IF(B294="",IF(B293="","",SUM($F$6:F293)),D294+E294)</f>
        <v>89023.534743503726</v>
      </c>
      <c r="H294" s="1">
        <f t="shared" si="33"/>
        <v>289</v>
      </c>
      <c r="I294" s="4">
        <f t="shared" si="34"/>
        <v>1570527.9554713059</v>
      </c>
      <c r="J294" s="4">
        <f>IF(H294="",IF(H293="","",SUM(J$6:J293)),I294*($G$2/12))</f>
        <v>5038.7771904704396</v>
      </c>
      <c r="K294" s="4">
        <f>IF(H294="",IF(H293="","",SUM($K$6:K293)),L294-J294)</f>
        <v>128583.9177939162</v>
      </c>
      <c r="L294" s="4">
        <f>IF(H294="",IF(H293="","",SUM($L$6:L293)),I294*(100%+($G$2/12))^($J$2-H293)*($G$2/12)/((100%+$G$2/12)^($J$2-H293)-1))</f>
        <v>133622.69498438665</v>
      </c>
      <c r="P294" s="44">
        <f t="shared" si="32"/>
        <v>8.1873052527313306E-2</v>
      </c>
      <c r="Q294" s="44">
        <f t="shared" si="35"/>
        <v>3.2737397821928581E-3</v>
      </c>
      <c r="R294" s="2">
        <f t="shared" si="36"/>
        <v>25716957.557102684</v>
      </c>
      <c r="S294" s="12">
        <f t="shared" si="37"/>
        <v>0.93893025829419907</v>
      </c>
    </row>
    <row r="295" spans="2:19" x14ac:dyDescent="0.35">
      <c r="B295" s="1">
        <f t="shared" si="38"/>
        <v>290</v>
      </c>
      <c r="C295" s="4">
        <f t="shared" si="39"/>
        <v>946042.10008492169</v>
      </c>
      <c r="D295" s="4">
        <f>IF(B295="",IF(B294="","",SUM($D$6:D294)),C295*($G$2/12))</f>
        <v>3035.2184044391238</v>
      </c>
      <c r="E295" s="4">
        <f>IF(B295="",IF(B294="","",SUM($E$6:E294)),(E294+(C294*((1+$G$1)^(1/12)-1))/($J$2-B293)))</f>
        <v>86003.827280448269</v>
      </c>
      <c r="F295" s="4">
        <f>IF(B295="",IF(B294="","",SUM($F$6:F294)),D295+E295)</f>
        <v>89039.045684887387</v>
      </c>
      <c r="H295" s="1">
        <f t="shared" si="33"/>
        <v>290</v>
      </c>
      <c r="I295" s="4">
        <f t="shared" si="34"/>
        <v>1446664.5872372387</v>
      </c>
      <c r="J295" s="4">
        <f>IF(H295="",IF(H294="","",SUM(J$6:J294)),I295*($G$2/12))</f>
        <v>4641.3822173861408</v>
      </c>
      <c r="K295" s="4">
        <f>IF(H295="",IF(H294="","",SUM($K$6:K294)),L295-J295)</f>
        <v>129418.75869937531</v>
      </c>
      <c r="L295" s="4">
        <f>IF(H295="",IF(H294="","",SUM($L$6:L294)),I295*(100%+($G$2/12))^($J$2-H294)*($G$2/12)/((100%+$G$2/12)^($J$2-H294)-1))</f>
        <v>134060.14091676145</v>
      </c>
      <c r="P295" s="44">
        <f t="shared" si="32"/>
        <v>8.9460100040557586E-2</v>
      </c>
      <c r="Q295" s="44">
        <f t="shared" si="35"/>
        <v>3.2737397821972947E-3</v>
      </c>
      <c r="R295" s="2">
        <f t="shared" si="36"/>
        <v>25801148.184134491</v>
      </c>
      <c r="S295" s="12">
        <f t="shared" si="37"/>
        <v>0.94393022446470753</v>
      </c>
    </row>
    <row r="296" spans="2:19" x14ac:dyDescent="0.35">
      <c r="B296" s="1">
        <f t="shared" si="38"/>
        <v>291</v>
      </c>
      <c r="C296" s="4">
        <f t="shared" si="39"/>
        <v>862853.814312367</v>
      </c>
      <c r="D296" s="4">
        <f>IF(B296="",IF(B295="","",SUM($D$6:D295)),C296*($G$2/12))</f>
        <v>2768.3226542521775</v>
      </c>
      <c r="E296" s="4">
        <f>IF(B296="",IF(B295="","",SUM($E$6:E295)),(E295+(C295*((1+$G$1)^(1/12)-1))/($J$2-B294)))</f>
        <v>86285.381431237634</v>
      </c>
      <c r="F296" s="4">
        <f>IF(B296="",IF(B295="","",SUM($F$6:F295)),D296+E296)</f>
        <v>89053.704085489808</v>
      </c>
      <c r="H296" s="1">
        <f t="shared" si="33"/>
        <v>291</v>
      </c>
      <c r="I296" s="4">
        <f t="shared" si="34"/>
        <v>1321558.1486096834</v>
      </c>
      <c r="J296" s="4">
        <f>IF(H296="",IF(H295="","",SUM(J$6:J295)),I296*($G$2/12))</f>
        <v>4239.9990601227346</v>
      </c>
      <c r="K296" s="4">
        <f>IF(H296="",IF(H295="","",SUM($K$6:K295)),L296-J296)</f>
        <v>130259.01987316439</v>
      </c>
      <c r="L296" s="4">
        <f>IF(H296="",IF(H295="","",SUM($L$6:L295)),I296*(100%+($G$2/12))^($J$2-H295)*($G$2/12)/((100%+$G$2/12)^($J$2-H295)-1))</f>
        <v>134499.01893328712</v>
      </c>
      <c r="P296" s="44">
        <f t="shared" si="32"/>
        <v>9.8564728317252312E-2</v>
      </c>
      <c r="Q296" s="44">
        <f t="shared" si="35"/>
        <v>3.2737397821935542E-3</v>
      </c>
      <c r="R296" s="2">
        <f t="shared" si="36"/>
        <v>25885614.429371301</v>
      </c>
      <c r="S296" s="12">
        <f t="shared" si="37"/>
        <v>0.94894623219334651</v>
      </c>
    </row>
    <row r="297" spans="2:19" x14ac:dyDescent="0.35">
      <c r="B297" s="1">
        <f t="shared" si="38"/>
        <v>292</v>
      </c>
      <c r="C297" s="4">
        <f t="shared" si="39"/>
        <v>779110.7158534521</v>
      </c>
      <c r="D297" s="4">
        <f>IF(B297="",IF(B296="","",SUM($D$6:D296)),C297*($G$2/12))</f>
        <v>2499.6468800298258</v>
      </c>
      <c r="E297" s="4">
        <f>IF(B297="",IF(B296="","",SUM($E$6:E296)),(E296+(C296*((1+$G$1)^(1/12)-1))/($J$2-B295)))</f>
        <v>86567.857317051283</v>
      </c>
      <c r="F297" s="4">
        <f>IF(B297="",IF(B296="","",SUM($F$6:F296)),D297+E297)</f>
        <v>89067.504197081114</v>
      </c>
      <c r="H297" s="1">
        <f t="shared" si="33"/>
        <v>292</v>
      </c>
      <c r="I297" s="4">
        <f t="shared" si="34"/>
        <v>1195199.1320867627</v>
      </c>
      <c r="J297" s="4">
        <f>IF(H297="",IF(H296="","",SUM(J$6:J296)),I297*($G$2/12))</f>
        <v>3834.5972154450305</v>
      </c>
      <c r="K297" s="4">
        <f>IF(H297="",IF(H296="","",SUM($K$6:K296)),L297-J297)</f>
        <v>131104.7365067908</v>
      </c>
      <c r="L297" s="4">
        <f>IF(H297="",IF(H296="","",SUM($L$6:L296)),I297*(100%+($G$2/12))^($J$2-H296)*($G$2/12)/((100%+$G$2/12)^($J$2-H296)-1))</f>
        <v>134939.33372223584</v>
      </c>
      <c r="P297" s="44">
        <f t="shared" si="32"/>
        <v>0.10969279761598216</v>
      </c>
      <c r="Q297" s="44">
        <f t="shared" si="35"/>
        <v>3.2737397821995715E-3</v>
      </c>
      <c r="R297" s="2">
        <f t="shared" si="36"/>
        <v>25970357.195115395</v>
      </c>
      <c r="S297" s="12">
        <f t="shared" si="37"/>
        <v>0.95397833294678136</v>
      </c>
    </row>
    <row r="298" spans="2:19" x14ac:dyDescent="0.35">
      <c r="B298" s="1">
        <f t="shared" si="38"/>
        <v>293</v>
      </c>
      <c r="C298" s="4">
        <f t="shared" si="39"/>
        <v>694810.06364326924</v>
      </c>
      <c r="D298" s="4">
        <f>IF(B298="",IF(B297="","",SUM($D$6:D297)),C298*($G$2/12))</f>
        <v>2229.1822875221555</v>
      </c>
      <c r="E298" s="4">
        <f>IF(B298="",IF(B297="","",SUM($E$6:E297)),(E297+(C297*((1+$G$1)^(1/12)-1))/($J$2-B296)))</f>
        <v>86851.257955409834</v>
      </c>
      <c r="F298" s="4">
        <f>IF(B298="",IF(B297="","",SUM($F$6:F297)),D298+E298)</f>
        <v>89080.440242931989</v>
      </c>
      <c r="H298" s="1">
        <f t="shared" si="33"/>
        <v>293</v>
      </c>
      <c r="I298" s="4">
        <f t="shared" si="34"/>
        <v>1067577.963734797</v>
      </c>
      <c r="J298" s="4">
        <f>IF(H298="",IF(H297="","",SUM(J$6:J297)),I298*($G$2/12))</f>
        <v>3425.1459669824735</v>
      </c>
      <c r="K298" s="4">
        <f>IF(H298="",IF(H297="","",SUM($K$6:K297)),L298-J298)</f>
        <v>131955.94402024234</v>
      </c>
      <c r="L298" s="4">
        <f>IF(H298="",IF(H297="","",SUM($L$6:L297)),I298*(100%+($G$2/12))^($J$2-H297)*($G$2/12)/((100%+$G$2/12)^($J$2-H297)-1))</f>
        <v>135381.08998722481</v>
      </c>
      <c r="P298" s="44">
        <f t="shared" si="32"/>
        <v>0.12360309832418222</v>
      </c>
      <c r="Q298" s="44">
        <f t="shared" si="35"/>
        <v>3.2737397821920541E-3</v>
      </c>
      <c r="R298" s="2">
        <f t="shared" si="36"/>
        <v>26055377.386622962</v>
      </c>
      <c r="S298" s="12">
        <f t="shared" si="37"/>
        <v>0.95902657835680016</v>
      </c>
    </row>
    <row r="299" spans="2:19" x14ac:dyDescent="0.35">
      <c r="B299" s="1">
        <f t="shared" si="38"/>
        <v>294</v>
      </c>
      <c r="C299" s="4">
        <f t="shared" si="39"/>
        <v>609949.10461597785</v>
      </c>
      <c r="D299" s="4">
        <f>IF(B299="",IF(B298="","",SUM($D$6:D298)),C299*($G$2/12))</f>
        <v>1956.9200439762624</v>
      </c>
      <c r="E299" s="4">
        <f>IF(B299="",IF(B298="","",SUM($E$6:E298)),(E298+(C298*((1+$G$1)^(1/12)-1))/($J$2-B297)))</f>
        <v>87135.586373712475</v>
      </c>
      <c r="F299" s="4">
        <f>IF(B299="",IF(B298="","",SUM($F$6:F298)),D299+E299)</f>
        <v>89092.506417688739</v>
      </c>
      <c r="H299" s="1">
        <f t="shared" si="33"/>
        <v>294</v>
      </c>
      <c r="I299" s="4">
        <f t="shared" si="34"/>
        <v>938685.00274159538</v>
      </c>
      <c r="J299" s="4">
        <f>IF(H299="",IF(H298="","",SUM(J$6:J298)),I299*($G$2/12))</f>
        <v>3011.6143837959521</v>
      </c>
      <c r="K299" s="4">
        <f>IF(H299="",IF(H298="","",SUM($K$6:K298)),L299-J299)</f>
        <v>132812.67806347608</v>
      </c>
      <c r="L299" s="4">
        <f>IF(H299="",IF(H298="","",SUM($L$6:L298)),I299*(100%+($G$2/12))^($J$2-H298)*($G$2/12)/((100%+$G$2/12)^($J$2-H298)-1))</f>
        <v>135824.29244727202</v>
      </c>
      <c r="P299" s="44">
        <f t="shared" si="32"/>
        <v>0.1414880153358935</v>
      </c>
      <c r="Q299" s="44">
        <f t="shared" si="35"/>
        <v>3.2737397821884094E-3</v>
      </c>
      <c r="R299" s="2">
        <f t="shared" si="36"/>
        <v>26140675.912113756</v>
      </c>
      <c r="S299" s="12">
        <f t="shared" si="37"/>
        <v>0.96409102022084281</v>
      </c>
    </row>
    <row r="300" spans="2:19" x14ac:dyDescent="0.35">
      <c r="B300" s="1">
        <f t="shared" si="38"/>
        <v>295</v>
      </c>
      <c r="C300" s="4">
        <f t="shared" si="39"/>
        <v>524525.07365560636</v>
      </c>
      <c r="D300" s="4">
        <f>IF(B300="",IF(B299="","",SUM($D$6:D299)),C300*($G$2/12))</f>
        <v>1682.8512779784039</v>
      </c>
      <c r="E300" s="4">
        <f>IF(B300="",IF(B299="","",SUM($E$6:E299)),(E299+(C299*((1+$G$1)^(1/12)-1))/($J$2-B298)))</f>
        <v>87420.845609269323</v>
      </c>
      <c r="F300" s="4">
        <f>IF(B300="",IF(B299="","",SUM($F$6:F299)),D300+E300)</f>
        <v>89103.69688724773</v>
      </c>
      <c r="H300" s="1">
        <f t="shared" si="33"/>
        <v>295</v>
      </c>
      <c r="I300" s="4">
        <f t="shared" si="34"/>
        <v>808510.5409667911</v>
      </c>
      <c r="J300" s="4">
        <f>IF(H300="",IF(H299="","",SUM(J$6:J299)),I300*($G$2/12))</f>
        <v>2593.9713189351214</v>
      </c>
      <c r="K300" s="4">
        <f>IF(H300="",IF(H299="","",SUM($K$6:K299)),L300-J300)</f>
        <v>133674.97451791022</v>
      </c>
      <c r="L300" s="4">
        <f>IF(H300="",IF(H299="","",SUM($L$6:L299)),I300*(100%+($G$2/12))^($J$2-H299)*($G$2/12)/((100%+$G$2/12)^($J$2-H299)-1))</f>
        <v>136268.94583684535</v>
      </c>
      <c r="P300" s="44">
        <f t="shared" si="32"/>
        <v>0.16533485680726678</v>
      </c>
      <c r="Q300" s="44">
        <f t="shared" si="35"/>
        <v>3.2737397821965297E-3</v>
      </c>
      <c r="R300" s="2">
        <f t="shared" si="36"/>
        <v>26226253.682780813</v>
      </c>
      <c r="S300" s="12">
        <f t="shared" si="37"/>
        <v>0.96917171050253248</v>
      </c>
    </row>
    <row r="301" spans="2:19" x14ac:dyDescent="0.35">
      <c r="B301" s="1">
        <f t="shared" si="38"/>
        <v>296</v>
      </c>
      <c r="C301" s="4">
        <f t="shared" si="39"/>
        <v>438535.19354665966</v>
      </c>
      <c r="D301" s="4">
        <f>IF(B301="",IF(B300="","",SUM($D$6:D300)),C301*($G$2/12))</f>
        <v>1406.967079295533</v>
      </c>
      <c r="E301" s="4">
        <f>IF(B301="",IF(B300="","",SUM($E$6:E300)),(E300+(C300*((1+$G$1)^(1/12)-1))/($J$2-B299)))</f>
        <v>87707.03870933385</v>
      </c>
      <c r="F301" s="4">
        <f>IF(B301="",IF(B300="","",SUM($F$6:F300)),D301+E301)</f>
        <v>89114.00578862938</v>
      </c>
      <c r="H301" s="1">
        <f t="shared" si="33"/>
        <v>296</v>
      </c>
      <c r="I301" s="4">
        <f t="shared" si="34"/>
        <v>677044.80248920736</v>
      </c>
      <c r="J301" s="4">
        <f>IF(H301="",IF(H300="","",SUM(J$6:J300)),I301*($G$2/12))</f>
        <v>2172.1854079862069</v>
      </c>
      <c r="K301" s="4">
        <f>IF(H301="",IF(H300="","",SUM($K$6:K300)),L301-J301)</f>
        <v>134542.86949792338</v>
      </c>
      <c r="L301" s="4">
        <f>IF(H301="",IF(H300="","",SUM($L$6:L300)),I301*(100%+($G$2/12))^($J$2-H300)*($G$2/12)/((100%+$G$2/12)^($J$2-H300)-1))</f>
        <v>136715.05490590958</v>
      </c>
      <c r="P301" s="44">
        <f t="shared" si="32"/>
        <v>0.19872077741866737</v>
      </c>
      <c r="Q301" s="44">
        <f t="shared" si="35"/>
        <v>3.2737397821977453E-3</v>
      </c>
      <c r="R301" s="2">
        <f t="shared" si="36"/>
        <v>26312111.612800173</v>
      </c>
      <c r="S301" s="12">
        <f t="shared" si="37"/>
        <v>0.97426870133220922</v>
      </c>
    </row>
    <row r="302" spans="2:19" x14ac:dyDescent="0.35">
      <c r="B302" s="1">
        <f t="shared" si="38"/>
        <v>297</v>
      </c>
      <c r="C302" s="4">
        <f t="shared" si="39"/>
        <v>351976.67492453218</v>
      </c>
      <c r="D302" s="4">
        <f>IF(B302="",IF(B301="","",SUM($D$6:D301)),C302*($G$2/12))</f>
        <v>1129.2584987162074</v>
      </c>
      <c r="E302" s="4">
        <f>IF(B302="",IF(B301="","",SUM($E$6:E301)),(E301+(C301*((1+$G$1)^(1/12)-1))/($J$2-B300)))</f>
        <v>87994.168731135447</v>
      </c>
      <c r="F302" s="4">
        <f>IF(B302="",IF(B301="","",SUM($F$6:F301)),D302+E302)</f>
        <v>89123.427229851659</v>
      </c>
      <c r="H302" s="1">
        <f t="shared" si="33"/>
        <v>297</v>
      </c>
      <c r="I302" s="4">
        <f t="shared" si="34"/>
        <v>544277.94315123733</v>
      </c>
      <c r="J302" s="4">
        <f>IF(H302="",IF(H301="","",SUM(J$6:J301)),I302*($G$2/12))</f>
        <v>1746.2250676102199</v>
      </c>
      <c r="K302" s="4">
        <f>IF(H302="",IF(H301="","",SUM($K$6:K301)),L302-J302)</f>
        <v>135416.39935236922</v>
      </c>
      <c r="L302" s="4">
        <f>IF(H302="",IF(H301="","",SUM($L$6:L301)),I302*(100%+($G$2/12))^($J$2-H301)*($G$2/12)/((100%+$G$2/12)^($J$2-H301)-1))</f>
        <v>137162.62441997943</v>
      </c>
      <c r="P302" s="44">
        <f t="shared" si="32"/>
        <v>0.24880008652994662</v>
      </c>
      <c r="Q302" s="44">
        <f t="shared" si="35"/>
        <v>3.2737397821906247E-3</v>
      </c>
      <c r="R302" s="2">
        <f t="shared" si="36"/>
        <v>26398250.619340654</v>
      </c>
      <c r="S302" s="12">
        <f t="shared" si="37"/>
        <v>0.97938204500746462</v>
      </c>
    </row>
    <row r="303" spans="2:19" x14ac:dyDescent="0.35">
      <c r="B303" s="1">
        <f t="shared" si="38"/>
        <v>298</v>
      </c>
      <c r="C303" s="4">
        <f t="shared" si="39"/>
        <v>264846.71622572665</v>
      </c>
      <c r="D303" s="4">
        <f>IF(B303="",IF(B302="","",SUM($D$6:D302)),C303*($G$2/12))</f>
        <v>849.71654789087302</v>
      </c>
      <c r="E303" s="4">
        <f>IF(B303="",IF(B302="","",SUM($E$6:E302)),(E302+(C302*((1+$G$1)^(1/12)-1))/($J$2-B301)))</f>
        <v>88282.238741912079</v>
      </c>
      <c r="F303" s="4">
        <f>IF(B303="",IF(B302="","",SUM($F$6:F302)),D303+E303)</f>
        <v>89131.955289802951</v>
      </c>
      <c r="H303" s="1">
        <f t="shared" si="33"/>
        <v>298</v>
      </c>
      <c r="I303" s="4">
        <f t="shared" si="34"/>
        <v>410200.05010021373</v>
      </c>
      <c r="J303" s="4">
        <f>IF(H303="",IF(H302="","",SUM(J$6:J302)),I303*($G$2/12))</f>
        <v>1316.0584940715191</v>
      </c>
      <c r="K303" s="4">
        <f>IF(H303="",IF(H302="","",SUM($K$6:K302)),L303-J303)</f>
        <v>136295.60066609996</v>
      </c>
      <c r="L303" s="4">
        <f>IF(H303="",IF(H302="","",SUM($L$6:L302)),I303*(100%+($G$2/12))^($J$2-H302)*($G$2/12)/((100%+$G$2/12)^($J$2-H302)-1))</f>
        <v>137611.65916017146</v>
      </c>
      <c r="P303" s="44">
        <f t="shared" si="32"/>
        <v>0.33226617264625474</v>
      </c>
      <c r="Q303" s="44">
        <f t="shared" si="35"/>
        <v>3.2737397821809423E-3</v>
      </c>
      <c r="R303" s="2">
        <f t="shared" si="36"/>
        <v>26484671.622573648</v>
      </c>
      <c r="S303" s="12">
        <f t="shared" si="37"/>
        <v>0.98451179399367783</v>
      </c>
    </row>
    <row r="304" spans="2:19" x14ac:dyDescent="0.35">
      <c r="B304" s="1">
        <f t="shared" si="38"/>
        <v>299</v>
      </c>
      <c r="C304" s="4">
        <f t="shared" si="39"/>
        <v>177142.50363787654</v>
      </c>
      <c r="D304" s="4">
        <f>IF(B304="",IF(B303="","",SUM($D$6:D303)),C304*($G$2/12))</f>
        <v>568.33219917152053</v>
      </c>
      <c r="E304" s="4">
        <f>IF(B304="",IF(B303="","",SUM($E$6:E303)),(E303+(C303*((1+$G$1)^(1/12)-1))/($J$2-B302)))</f>
        <v>88571.251818943041</v>
      </c>
      <c r="F304" s="4">
        <f>IF(B304="",IF(B303="","",SUM($F$6:F303)),D304+E304)</f>
        <v>89139.584018114561</v>
      </c>
      <c r="H304" s="1">
        <f t="shared" si="33"/>
        <v>299</v>
      </c>
      <c r="I304" s="4">
        <f t="shared" si="34"/>
        <v>274801.14132674749</v>
      </c>
      <c r="J304" s="4">
        <f>IF(H304="",IF(H303="","",SUM(J$6:J303)),I304*($G$2/12))</f>
        <v>881.65366175664826</v>
      </c>
      <c r="K304" s="4">
        <f>IF(H304="",IF(H303="","",SUM($K$6:K303)),L304-J304)</f>
        <v>137180.51026150092</v>
      </c>
      <c r="L304" s="4">
        <f>IF(H304="",IF(H303="","",SUM($L$6:L303)),I304*(100%+($G$2/12))^($J$2-H303)*($G$2/12)/((100%+$G$2/12)^($J$2-H303)-1))</f>
        <v>138062.16392325758</v>
      </c>
      <c r="P304" s="44">
        <f t="shared" si="32"/>
        <v>0.49919920128129613</v>
      </c>
      <c r="Q304" s="44">
        <f t="shared" si="35"/>
        <v>3.273739782192169E-3</v>
      </c>
      <c r="R304" s="2">
        <f t="shared" si="36"/>
        <v>26571375.545682941</v>
      </c>
      <c r="S304" s="12">
        <f t="shared" si="37"/>
        <v>0.98965800092455525</v>
      </c>
    </row>
    <row r="305" spans="2:19" x14ac:dyDescent="0.35">
      <c r="B305" s="1">
        <f t="shared" si="38"/>
        <v>300</v>
      </c>
      <c r="C305" s="4">
        <f t="shared" si="39"/>
        <v>88861.211049572303</v>
      </c>
      <c r="D305" s="4">
        <f>IF(B305="",IF(B304="","",SUM($D$6:D304)),C305*($G$2/12))</f>
        <v>285.09638545071113</v>
      </c>
      <c r="E305" s="4">
        <f>IF(B305="",IF(B304="","",SUM($E$6:E304)),(E304+(C304*((1+$G$1)^(1/12)-1))/($J$2-B303)))</f>
        <v>88861.211049581863</v>
      </c>
      <c r="F305" s="4">
        <f>IF(B305="",IF(B304="","",SUM($F$6:F304)),D305+E305)</f>
        <v>89146.307435032577</v>
      </c>
      <c r="H305" s="1">
        <f t="shared" si="33"/>
        <v>300</v>
      </c>
      <c r="I305" s="4">
        <f t="shared" si="34"/>
        <v>138071.1652000162</v>
      </c>
      <c r="J305" s="4">
        <f>IF(H305="",IF(H304="","",SUM(J$6:J304)),I305*($G$2/12))</f>
        <v>442.97832168338533</v>
      </c>
      <c r="K305" s="4">
        <f>IF(H305="",IF(H304="","",SUM($K$6:K304)),L305-J305)</f>
        <v>138071.16520001946</v>
      </c>
      <c r="L305" s="4">
        <f>IF(H305="",IF(H304="","",SUM($L$6:L304)),I305*(100%+($G$2/12))^($J$2-H304)*($G$2/12)/((100%+$G$2/12)^($J$2-H304)-1))</f>
        <v>138514.14352170285</v>
      </c>
      <c r="P305" s="44">
        <f t="shared" si="32"/>
        <v>1.0000000000000235</v>
      </c>
      <c r="Q305" s="44">
        <f>IF(H305="","", (L305-L304)/L304)</f>
        <v>3.2737397821498695E-3</v>
      </c>
      <c r="R305" s="2">
        <f t="shared" si="36"/>
        <v>26658363.314874589</v>
      </c>
      <c r="S305" s="12">
        <f t="shared" si="37"/>
        <v>0.99482071860266919</v>
      </c>
    </row>
    <row r="306" spans="2:19" x14ac:dyDescent="0.35">
      <c r="B306" s="1" t="str">
        <f t="shared" si="38"/>
        <v/>
      </c>
      <c r="C306" s="4" t="str">
        <f t="shared" si="39"/>
        <v>samtals</v>
      </c>
      <c r="D306" s="4">
        <f>IF(B306="",IF(B305="","",SUM($D$6:D305)),C306*($G$2/12))</f>
        <v>6899449.0163288852</v>
      </c>
      <c r="E306" s="4">
        <f>IF(B306="",IF(B305="","",SUM($E$6:E305)),(E305+(C305*((1+$G$1)^(1/12)-1))/($J$2-B304)))</f>
        <v>17017131.856805738</v>
      </c>
      <c r="F306" s="4">
        <f>IF(B306="",IF(B305="","",SUM($F$6:F305)),D306+E306)</f>
        <v>23916580.873134602</v>
      </c>
      <c r="H306" s="1" t="str">
        <f t="shared" si="33"/>
        <v/>
      </c>
      <c r="I306" s="4" t="str">
        <f t="shared" si="34"/>
        <v>samtals</v>
      </c>
      <c r="J306" s="4">
        <f>IF(H306="",IF(H305="","",SUM(J$6:J305)),I306*($G$2/12))</f>
        <v>8193019.3316961061</v>
      </c>
      <c r="K306" s="4">
        <f>IF(H306="",IF(H305="","",SUM($K$6:K305)),L306-J306)</f>
        <v>18332766.402042437</v>
      </c>
      <c r="L306" s="4">
        <f>IF(H306="",IF(H305="","",SUM($L$6:L305)),I306*(100%+($G$2/12))^($J$2-H305)*($G$2/12)/((100%+$G$2/12)^($J$2-H305)-1))</f>
        <v>26525785.733738545</v>
      </c>
      <c r="P306" s="44" t="str">
        <f t="shared" si="32"/>
        <v/>
      </c>
      <c r="Q306" s="44" t="str">
        <f t="shared" si="35"/>
        <v/>
      </c>
      <c r="R306" s="2" t="str">
        <f t="shared" si="36"/>
        <v/>
      </c>
      <c r="S306" s="12" t="str">
        <f t="shared" si="37"/>
        <v/>
      </c>
    </row>
    <row r="307" spans="2:19" x14ac:dyDescent="0.35">
      <c r="B307" s="1" t="str">
        <f t="shared" si="38"/>
        <v/>
      </c>
      <c r="C307" s="4" t="str">
        <f t="shared" si="39"/>
        <v/>
      </c>
      <c r="D307" s="4" t="str">
        <f>IF(B307="",IF(B306="","",SUM($D$6:D306)),C307*($G$2/12))</f>
        <v/>
      </c>
      <c r="E307" s="4" t="str">
        <f>IF(B307="",IF(B306="","",SUM($E$6:E306)),(E306+(C306*((1+$G$1)^(1/12)-1))/($J$2-B305)))</f>
        <v/>
      </c>
      <c r="F307" s="4" t="str">
        <f>IF(B307="",IF(B306="","",SUM($F$6:F306)),D307+E307)</f>
        <v/>
      </c>
      <c r="H307" s="1" t="str">
        <f t="shared" si="33"/>
        <v/>
      </c>
      <c r="I307" s="4" t="str">
        <f t="shared" si="34"/>
        <v/>
      </c>
      <c r="J307" s="4" t="str">
        <f>IF(H307="",IF(H306="","",SUM(J$6:J306)),I307*($G$2/12))</f>
        <v/>
      </c>
      <c r="K307" s="4" t="str">
        <f>IF(H307="",IF(H306="","",SUM($K$6:K306)),L307-J307)</f>
        <v/>
      </c>
      <c r="L307" s="4" t="str">
        <f>IF(H307="",IF(H306="","",SUM($L$6:L306)),I307*(100%+($G$2/12))^($J$2-H306)*($G$2/12)/((100%+$G$2/12)^($J$2-H306)-1))</f>
        <v/>
      </c>
      <c r="P307" s="44" t="str">
        <f t="shared" si="32"/>
        <v/>
      </c>
      <c r="Q307" s="44" t="str">
        <f t="shared" si="35"/>
        <v/>
      </c>
      <c r="R307" s="2" t="str">
        <f t="shared" si="36"/>
        <v/>
      </c>
      <c r="S307" s="12" t="str">
        <f t="shared" si="37"/>
        <v/>
      </c>
    </row>
    <row r="308" spans="2:19" x14ac:dyDescent="0.35">
      <c r="B308" s="1" t="str">
        <f t="shared" si="38"/>
        <v/>
      </c>
      <c r="C308" s="4" t="str">
        <f t="shared" si="39"/>
        <v/>
      </c>
      <c r="D308" s="4" t="str">
        <f>IF(B308="",IF(B307="","",SUM($D$6:D307)),C308*($G$2/12))</f>
        <v/>
      </c>
      <c r="E308" s="4" t="str">
        <f>IF(B308="",IF(B307="","",SUM($E$6:E307)),(E307+(C307*((1+$G$1)^(1/12)-1))/($J$2-B306)))</f>
        <v/>
      </c>
      <c r="F308" s="4" t="str">
        <f>IF(B308="",IF(B307="","",SUM($F$6:F307)),D308+E308)</f>
        <v/>
      </c>
      <c r="H308" s="1" t="str">
        <f t="shared" si="33"/>
        <v/>
      </c>
      <c r="I308" s="4" t="str">
        <f t="shared" si="34"/>
        <v/>
      </c>
      <c r="J308" s="4" t="str">
        <f>IF(H308="",IF(H307="","",SUM(J$6:J307)),I308*($G$2/12))</f>
        <v/>
      </c>
      <c r="K308" s="4" t="str">
        <f>IF(H308="",IF(H307="","",SUM($K$6:K307)),L308-J308)</f>
        <v/>
      </c>
      <c r="L308" s="4" t="str">
        <f>IF(H308="",IF(H307="","",SUM($L$6:L307)),I308*(100%+($G$2/12))^($J$2-H307)*($G$2/12)/((100%+$G$2/12)^($J$2-H307)-1))</f>
        <v/>
      </c>
      <c r="P308" s="44" t="str">
        <f t="shared" si="32"/>
        <v/>
      </c>
      <c r="Q308" s="44" t="str">
        <f t="shared" si="35"/>
        <v/>
      </c>
      <c r="R308" s="2" t="str">
        <f t="shared" si="36"/>
        <v/>
      </c>
      <c r="S308" s="12" t="str">
        <f t="shared" si="37"/>
        <v/>
      </c>
    </row>
    <row r="309" spans="2:19" x14ac:dyDescent="0.35">
      <c r="B309" s="1" t="str">
        <f t="shared" si="38"/>
        <v/>
      </c>
      <c r="C309" s="4" t="str">
        <f t="shared" si="39"/>
        <v/>
      </c>
      <c r="D309" s="4" t="str">
        <f>IF(B309="",IF(B308="","",SUM($D$6:D308)),C309*($G$2/12))</f>
        <v/>
      </c>
      <c r="E309" s="4" t="str">
        <f>IF(B309="",IF(B308="","",SUM($E$6:E308)),(E308+(C308*((1+$G$1)^(1/12)-1))/($J$2-B307)))</f>
        <v/>
      </c>
      <c r="F309" s="4" t="str">
        <f>IF(B309="",IF(B308="","",SUM($F$6:F308)),D309+E309)</f>
        <v/>
      </c>
      <c r="H309" s="1" t="str">
        <f t="shared" si="33"/>
        <v/>
      </c>
      <c r="I309" s="4" t="str">
        <f t="shared" si="34"/>
        <v/>
      </c>
      <c r="J309" s="4" t="str">
        <f>IF(H309="",IF(H308="","",SUM(J$6:J308)),I309*($G$2/12))</f>
        <v/>
      </c>
      <c r="K309" s="4" t="str">
        <f>IF(H309="",IF(H308="","",SUM($K$6:K308)),L309-J309)</f>
        <v/>
      </c>
      <c r="L309" s="4" t="str">
        <f>IF(H309="",IF(H308="","",SUM($L$6:L308)),I309*(100%+($G$2/12))^($J$2-H308)*($G$2/12)/((100%+$G$2/12)^($J$2-H308)-1))</f>
        <v/>
      </c>
      <c r="P309" s="44" t="str">
        <f t="shared" si="32"/>
        <v/>
      </c>
      <c r="Q309" s="44" t="str">
        <f t="shared" si="35"/>
        <v/>
      </c>
      <c r="R309" s="2" t="str">
        <f t="shared" si="36"/>
        <v/>
      </c>
      <c r="S309" s="12" t="str">
        <f t="shared" si="37"/>
        <v/>
      </c>
    </row>
    <row r="310" spans="2:19" x14ac:dyDescent="0.35">
      <c r="B310" s="1" t="str">
        <f t="shared" si="38"/>
        <v/>
      </c>
      <c r="C310" s="4" t="str">
        <f t="shared" si="39"/>
        <v/>
      </c>
      <c r="D310" s="4" t="str">
        <f>IF(B310="",IF(B309="","",SUM($D$6:D309)),C310*($G$2/12))</f>
        <v/>
      </c>
      <c r="E310" s="4" t="str">
        <f>IF(B310="",IF(B309="","",SUM($E$6:E309)),(E309+(C309*((1+$G$1)^(1/12)-1))/($J$2-B308)))</f>
        <v/>
      </c>
      <c r="F310" s="4" t="str">
        <f>IF(B310="",IF(B309="","",SUM($F$6:F309)),D310+E310)</f>
        <v/>
      </c>
      <c r="H310" s="1" t="str">
        <f t="shared" si="33"/>
        <v/>
      </c>
      <c r="I310" s="4" t="str">
        <f t="shared" si="34"/>
        <v/>
      </c>
      <c r="J310" s="4" t="str">
        <f>IF(H310="",IF(H309="","",SUM(J$6:J309)),I310*($G$2/12))</f>
        <v/>
      </c>
      <c r="K310" s="4" t="str">
        <f>IF(H310="",IF(H309="","",SUM($K$6:K309)),L310-J310)</f>
        <v/>
      </c>
      <c r="L310" s="4" t="str">
        <f>IF(H310="",IF(H309="","",SUM($L$6:L309)),I310*(100%+($G$2/12))^($J$2-H309)*($G$2/12)/((100%+$G$2/12)^($J$2-H309)-1))</f>
        <v/>
      </c>
      <c r="P310" s="44" t="str">
        <f t="shared" si="32"/>
        <v/>
      </c>
      <c r="Q310" s="44" t="str">
        <f t="shared" si="35"/>
        <v/>
      </c>
      <c r="R310" s="2" t="str">
        <f t="shared" si="36"/>
        <v/>
      </c>
      <c r="S310" s="12" t="str">
        <f t="shared" si="37"/>
        <v/>
      </c>
    </row>
    <row r="311" spans="2:19" x14ac:dyDescent="0.35">
      <c r="B311" s="1" t="str">
        <f t="shared" si="38"/>
        <v/>
      </c>
      <c r="C311" s="4" t="str">
        <f t="shared" si="39"/>
        <v/>
      </c>
      <c r="D311" s="4" t="str">
        <f>IF(B311="",IF(B310="","",SUM($D$6:D310)),C311*($G$2/12))</f>
        <v/>
      </c>
      <c r="E311" s="4" t="str">
        <f>IF(B311="",IF(B310="","",SUM($E$6:E310)),(E310+(C310*((1+$G$1)^(1/12)-1))/($J$2-B309)))</f>
        <v/>
      </c>
      <c r="F311" s="4" t="str">
        <f>IF(B311="",IF(B310="","",SUM($F$6:F310)),D311+E311)</f>
        <v/>
      </c>
      <c r="H311" s="1" t="str">
        <f t="shared" si="33"/>
        <v/>
      </c>
      <c r="I311" s="4" t="str">
        <f t="shared" si="34"/>
        <v/>
      </c>
      <c r="J311" s="4" t="str">
        <f>IF(H311="",IF(H310="","",SUM(J$6:J310)),I311*($G$2/12))</f>
        <v/>
      </c>
      <c r="K311" s="4" t="str">
        <f>IF(H311="",IF(H310="","",SUM($K$6:K310)),L311-J311)</f>
        <v/>
      </c>
      <c r="L311" s="4" t="str">
        <f>IF(H311="",IF(H310="","",SUM($L$6:L310)),I311*(100%+($G$2/12))^($J$2-H310)*($G$2/12)/((100%+$G$2/12)^($J$2-H310)-1))</f>
        <v/>
      </c>
      <c r="P311" s="44" t="str">
        <f t="shared" si="32"/>
        <v/>
      </c>
      <c r="Q311" s="44" t="str">
        <f t="shared" si="35"/>
        <v/>
      </c>
      <c r="R311" s="2" t="str">
        <f t="shared" si="36"/>
        <v/>
      </c>
      <c r="S311" s="12" t="str">
        <f t="shared" si="37"/>
        <v/>
      </c>
    </row>
    <row r="312" spans="2:19" x14ac:dyDescent="0.35">
      <c r="B312" s="1" t="str">
        <f t="shared" si="38"/>
        <v/>
      </c>
      <c r="C312" s="4" t="str">
        <f t="shared" si="39"/>
        <v/>
      </c>
      <c r="D312" s="4" t="str">
        <f>IF(B312="",IF(B311="","",SUM($D$6:D311)),C312*($G$2/12))</f>
        <v/>
      </c>
      <c r="E312" s="4" t="str">
        <f>IF(B312="",IF(B311="","",SUM($E$6:E311)),(E311+(C311*((1+$G$1)^(1/12)-1))/($J$2-B310)))</f>
        <v/>
      </c>
      <c r="F312" s="4" t="str">
        <f>IF(B312="",IF(B311="","",SUM($F$6:F311)),D312+E312)</f>
        <v/>
      </c>
      <c r="H312" s="1" t="str">
        <f t="shared" si="33"/>
        <v/>
      </c>
      <c r="I312" s="4" t="str">
        <f t="shared" si="34"/>
        <v/>
      </c>
      <c r="J312" s="4" t="str">
        <f>IF(H312="",IF(H311="","",SUM(J$6:J311)),I312*($G$2/12))</f>
        <v/>
      </c>
      <c r="K312" s="4" t="str">
        <f>IF(H312="",IF(H311="","",SUM($K$6:K311)),L312-J312)</f>
        <v/>
      </c>
      <c r="L312" s="4" t="str">
        <f>IF(H312="",IF(H311="","",SUM($L$6:L311)),I312*(100%+($G$2/12))^($J$2-H311)*($G$2/12)/((100%+$G$2/12)^($J$2-H311)-1))</f>
        <v/>
      </c>
      <c r="P312" s="44" t="str">
        <f t="shared" si="32"/>
        <v/>
      </c>
      <c r="Q312" s="44" t="str">
        <f t="shared" si="35"/>
        <v/>
      </c>
      <c r="R312" s="2" t="str">
        <f t="shared" si="36"/>
        <v/>
      </c>
      <c r="S312" s="12" t="str">
        <f t="shared" si="37"/>
        <v/>
      </c>
    </row>
    <row r="313" spans="2:19" x14ac:dyDescent="0.35">
      <c r="B313" s="1" t="str">
        <f t="shared" si="38"/>
        <v/>
      </c>
      <c r="C313" s="4" t="str">
        <f t="shared" si="39"/>
        <v/>
      </c>
      <c r="D313" s="4" t="str">
        <f>IF(B313="",IF(B312="","",SUM($D$6:D312)),C313*($G$2/12))</f>
        <v/>
      </c>
      <c r="E313" s="4" t="str">
        <f>IF(B313="",IF(B312="","",SUM($E$6:E312)),(E312+(C312*((1+$G$1)^(1/12)-1))/($J$2-B311)))</f>
        <v/>
      </c>
      <c r="F313" s="4" t="str">
        <f>IF(B313="",IF(B312="","",SUM($F$6:F312)),D313+E313)</f>
        <v/>
      </c>
      <c r="H313" s="1" t="str">
        <f t="shared" si="33"/>
        <v/>
      </c>
      <c r="I313" s="4" t="str">
        <f t="shared" si="34"/>
        <v/>
      </c>
      <c r="J313" s="4" t="str">
        <f>IF(H313="",IF(H312="","",SUM(J$6:J312)),I313*($G$2/12))</f>
        <v/>
      </c>
      <c r="K313" s="4" t="str">
        <f>IF(H313="",IF(H312="","",SUM($K$6:K312)),L313-J313)</f>
        <v/>
      </c>
      <c r="L313" s="4" t="str">
        <f>IF(H313="",IF(H312="","",SUM($L$6:L312)),I313*(100%+($G$2/12))^($J$2-H312)*($G$2/12)/((100%+$G$2/12)^($J$2-H312)-1))</f>
        <v/>
      </c>
      <c r="P313" s="44" t="str">
        <f t="shared" si="32"/>
        <v/>
      </c>
      <c r="Q313" s="44" t="str">
        <f t="shared" si="35"/>
        <v/>
      </c>
      <c r="R313" s="2" t="str">
        <f t="shared" si="36"/>
        <v/>
      </c>
      <c r="S313" s="12" t="str">
        <f t="shared" si="37"/>
        <v/>
      </c>
    </row>
    <row r="314" spans="2:19" x14ac:dyDescent="0.35">
      <c r="B314" s="1" t="str">
        <f t="shared" si="38"/>
        <v/>
      </c>
      <c r="C314" s="4" t="str">
        <f t="shared" si="39"/>
        <v/>
      </c>
      <c r="D314" s="4" t="str">
        <f>IF(B314="",IF(B313="","",SUM($D$6:D313)),C314*($G$2/12))</f>
        <v/>
      </c>
      <c r="E314" s="4" t="str">
        <f>IF(B314="",IF(B313="","",SUM($E$6:E313)),(E313+(C313*((1+$G$1)^(1/12)-1))/($J$2-B312)))</f>
        <v/>
      </c>
      <c r="F314" s="4" t="str">
        <f>IF(B314="",IF(B313="","",SUM($F$6:F313)),D314+E314)</f>
        <v/>
      </c>
      <c r="H314" s="1" t="str">
        <f t="shared" si="33"/>
        <v/>
      </c>
      <c r="I314" s="4" t="str">
        <f t="shared" si="34"/>
        <v/>
      </c>
      <c r="J314" s="4" t="str">
        <f>IF(H314="",IF(H313="","",SUM(J$6:J313)),I314*($G$2/12))</f>
        <v/>
      </c>
      <c r="K314" s="4" t="str">
        <f>IF(H314="",IF(H313="","",SUM($K$6:K313)),L314-J314)</f>
        <v/>
      </c>
      <c r="L314" s="4" t="str">
        <f>IF(H314="",IF(H313="","",SUM($L$6:L313)),I314*(100%+($G$2/12))^($J$2-H313)*($G$2/12)/((100%+$G$2/12)^($J$2-H313)-1))</f>
        <v/>
      </c>
      <c r="P314" s="44" t="str">
        <f t="shared" si="32"/>
        <v/>
      </c>
      <c r="Q314" s="44" t="str">
        <f t="shared" si="35"/>
        <v/>
      </c>
      <c r="R314" s="2" t="str">
        <f t="shared" si="36"/>
        <v/>
      </c>
      <c r="S314" s="12" t="str">
        <f t="shared" si="37"/>
        <v/>
      </c>
    </row>
    <row r="315" spans="2:19" x14ac:dyDescent="0.35">
      <c r="B315" s="1" t="str">
        <f t="shared" si="38"/>
        <v/>
      </c>
      <c r="C315" s="4" t="str">
        <f t="shared" si="39"/>
        <v/>
      </c>
      <c r="D315" s="4" t="str">
        <f>IF(B315="",IF(B314="","",SUM($D$6:D314)),C315*($G$2/12))</f>
        <v/>
      </c>
      <c r="E315" s="4" t="str">
        <f>IF(B315="",IF(B314="","",SUM($E$6:E314)),(E314+(C314*((1+$G$1)^(1/12)-1))/($J$2-B313)))</f>
        <v/>
      </c>
      <c r="F315" s="4" t="str">
        <f>IF(B315="",IF(B314="","",SUM($F$6:F314)),D315+E315)</f>
        <v/>
      </c>
      <c r="H315" s="1" t="str">
        <f t="shared" si="33"/>
        <v/>
      </c>
      <c r="I315" s="4" t="str">
        <f t="shared" si="34"/>
        <v/>
      </c>
      <c r="J315" s="4" t="str">
        <f>IF(H315="",IF(H314="","",SUM(J$6:J314)),I315*($G$2/12))</f>
        <v/>
      </c>
      <c r="K315" s="4" t="str">
        <f>IF(H315="",IF(H314="","",SUM($K$6:K314)),L315-J315)</f>
        <v/>
      </c>
      <c r="L315" s="4" t="str">
        <f>IF(H315="",IF(H314="","",SUM($L$6:L314)),I315*(100%+($G$2/12))^($J$2-H314)*($G$2/12)/((100%+$G$2/12)^($J$2-H314)-1))</f>
        <v/>
      </c>
      <c r="P315" s="44" t="str">
        <f t="shared" si="32"/>
        <v/>
      </c>
      <c r="Q315" s="44" t="str">
        <f t="shared" si="35"/>
        <v/>
      </c>
      <c r="R315" s="2" t="str">
        <f t="shared" si="36"/>
        <v/>
      </c>
      <c r="S315" s="12" t="str">
        <f t="shared" si="37"/>
        <v/>
      </c>
    </row>
    <row r="316" spans="2:19" x14ac:dyDescent="0.35">
      <c r="B316" s="1" t="str">
        <f t="shared" si="38"/>
        <v/>
      </c>
      <c r="C316" s="4" t="str">
        <f t="shared" si="39"/>
        <v/>
      </c>
      <c r="D316" s="4" t="str">
        <f>IF(B316="",IF(B315="","",SUM($D$6:D315)),C316*($G$2/12))</f>
        <v/>
      </c>
      <c r="E316" s="4" t="str">
        <f>IF(B316="",IF(B315="","",SUM($E$6:E315)),(E315+(C315*((1+$G$1)^(1/12)-1))/($J$2-B314)))</f>
        <v/>
      </c>
      <c r="F316" s="4" t="str">
        <f>IF(B316="",IF(B315="","",SUM($F$6:F315)),D316+E316)</f>
        <v/>
      </c>
      <c r="H316" s="1" t="str">
        <f t="shared" si="33"/>
        <v/>
      </c>
      <c r="I316" s="4" t="str">
        <f t="shared" si="34"/>
        <v/>
      </c>
      <c r="J316" s="4" t="str">
        <f>IF(H316="",IF(H315="","",SUM(J$6:J315)),I316*($G$2/12))</f>
        <v/>
      </c>
      <c r="K316" s="4" t="str">
        <f>IF(H316="",IF(H315="","",SUM($K$6:K315)),L316-J316)</f>
        <v/>
      </c>
      <c r="L316" s="4" t="str">
        <f>IF(H316="",IF(H315="","",SUM($L$6:L315)),I316*(100%+($G$2/12))^($J$2-H315)*($G$2/12)/((100%+$G$2/12)^($J$2-H315)-1))</f>
        <v/>
      </c>
      <c r="P316" s="44" t="str">
        <f t="shared" si="32"/>
        <v/>
      </c>
      <c r="Q316" s="44" t="str">
        <f t="shared" si="35"/>
        <v/>
      </c>
      <c r="R316" s="2" t="str">
        <f t="shared" si="36"/>
        <v/>
      </c>
      <c r="S316" s="12" t="str">
        <f t="shared" si="37"/>
        <v/>
      </c>
    </row>
    <row r="317" spans="2:19" x14ac:dyDescent="0.35">
      <c r="B317" s="1" t="str">
        <f t="shared" si="38"/>
        <v/>
      </c>
      <c r="C317" s="4" t="str">
        <f t="shared" si="39"/>
        <v/>
      </c>
      <c r="D317" s="4" t="str">
        <f>IF(B317="",IF(B316="","",SUM($D$6:D316)),C317*($G$2/12))</f>
        <v/>
      </c>
      <c r="E317" s="4" t="str">
        <f>IF(B317="",IF(B316="","",SUM($E$6:E316)),(E316+(C316*((1+$G$1)^(1/12)-1))/($J$2-B315)))</f>
        <v/>
      </c>
      <c r="F317" s="4" t="str">
        <f>IF(B317="",IF(B316="","",SUM($F$6:F316)),D317+E317)</f>
        <v/>
      </c>
      <c r="H317" s="1" t="str">
        <f t="shared" si="33"/>
        <v/>
      </c>
      <c r="I317" s="4" t="str">
        <f t="shared" si="34"/>
        <v/>
      </c>
      <c r="J317" s="4" t="str">
        <f>IF(H317="",IF(H316="","",SUM(J$6:J316)),I317*($G$2/12))</f>
        <v/>
      </c>
      <c r="K317" s="4" t="str">
        <f>IF(H317="",IF(H316="","",SUM($K$6:K316)),L317-J317)</f>
        <v/>
      </c>
      <c r="L317" s="4" t="str">
        <f>IF(H317="",IF(H316="","",SUM($L$6:L316)),I317*(100%+($G$2/12))^($J$2-H316)*($G$2/12)/((100%+$G$2/12)^($J$2-H316)-1))</f>
        <v/>
      </c>
      <c r="P317" s="44" t="str">
        <f t="shared" si="32"/>
        <v/>
      </c>
      <c r="Q317" s="44" t="str">
        <f t="shared" si="35"/>
        <v/>
      </c>
      <c r="R317" s="2" t="str">
        <f t="shared" si="36"/>
        <v/>
      </c>
      <c r="S317" s="12" t="str">
        <f t="shared" si="37"/>
        <v/>
      </c>
    </row>
    <row r="318" spans="2:19" x14ac:dyDescent="0.35">
      <c r="B318" s="1" t="str">
        <f t="shared" si="38"/>
        <v/>
      </c>
      <c r="C318" s="4" t="str">
        <f t="shared" si="39"/>
        <v/>
      </c>
      <c r="D318" s="4" t="str">
        <f>IF(B318="",IF(B317="","",SUM($D$6:D317)),C318*($G$2/12))</f>
        <v/>
      </c>
      <c r="E318" s="4" t="str">
        <f>IF(B318="",IF(B317="","",SUM($E$6:E317)),(E317+(C317*((1+$G$1)^(1/12)-1))/($J$2-B316)))</f>
        <v/>
      </c>
      <c r="F318" s="4" t="str">
        <f>IF(B318="",IF(B317="","",SUM($F$6:F317)),D318+E318)</f>
        <v/>
      </c>
      <c r="H318" s="1" t="str">
        <f t="shared" si="33"/>
        <v/>
      </c>
      <c r="I318" s="4" t="str">
        <f t="shared" si="34"/>
        <v/>
      </c>
      <c r="J318" s="4" t="str">
        <f>IF(H318="",IF(H317="","",SUM(J$6:J317)),I318*($G$2/12))</f>
        <v/>
      </c>
      <c r="K318" s="4" t="str">
        <f>IF(H318="",IF(H317="","",SUM($K$6:K317)),L318-J318)</f>
        <v/>
      </c>
      <c r="L318" s="4" t="str">
        <f>IF(H318="",IF(H317="","",SUM($L$6:L317)),I318*(100%+($G$2/12))^($J$2-H317)*($G$2/12)/((100%+$G$2/12)^($J$2-H317)-1))</f>
        <v/>
      </c>
      <c r="P318" s="44" t="str">
        <f t="shared" si="32"/>
        <v/>
      </c>
      <c r="Q318" s="44" t="str">
        <f t="shared" si="35"/>
        <v/>
      </c>
      <c r="R318" s="2" t="str">
        <f t="shared" si="36"/>
        <v/>
      </c>
      <c r="S318" s="12" t="str">
        <f t="shared" si="37"/>
        <v/>
      </c>
    </row>
    <row r="319" spans="2:19" x14ac:dyDescent="0.35">
      <c r="B319" s="1" t="str">
        <f t="shared" si="38"/>
        <v/>
      </c>
      <c r="C319" s="4" t="str">
        <f t="shared" si="39"/>
        <v/>
      </c>
      <c r="D319" s="4" t="str">
        <f>IF(B319="",IF(B318="","",SUM($D$6:D318)),C319*($G$2/12))</f>
        <v/>
      </c>
      <c r="E319" s="4" t="str">
        <f>IF(B319="",IF(B318="","",SUM($E$6:E318)),(E318+(C318*((1+$G$1)^(1/12)-1))/($J$2-B317)))</f>
        <v/>
      </c>
      <c r="F319" s="4" t="str">
        <f>IF(B319="",IF(B318="","",SUM($F$6:F318)),D319+E319)</f>
        <v/>
      </c>
      <c r="H319" s="1" t="str">
        <f t="shared" si="33"/>
        <v/>
      </c>
      <c r="I319" s="4" t="str">
        <f t="shared" si="34"/>
        <v/>
      </c>
      <c r="J319" s="4" t="str">
        <f>IF(H319="",IF(H318="","",SUM(J$6:J318)),I319*($G$2/12))</f>
        <v/>
      </c>
      <c r="K319" s="4" t="str">
        <f>IF(H319="",IF(H318="","",SUM($K$6:K318)),L319-J319)</f>
        <v/>
      </c>
      <c r="L319" s="4" t="str">
        <f>IF(H319="",IF(H318="","",SUM($L$6:L318)),I319*(100%+($G$2/12))^($J$2-H318)*($G$2/12)/((100%+$G$2/12)^($J$2-H318)-1))</f>
        <v/>
      </c>
      <c r="P319" s="44" t="str">
        <f t="shared" si="32"/>
        <v/>
      </c>
      <c r="Q319" s="44" t="str">
        <f t="shared" si="35"/>
        <v/>
      </c>
      <c r="R319" s="2" t="str">
        <f t="shared" si="36"/>
        <v/>
      </c>
      <c r="S319" s="12" t="str">
        <f t="shared" si="37"/>
        <v/>
      </c>
    </row>
    <row r="320" spans="2:19" x14ac:dyDescent="0.35">
      <c r="B320" s="1" t="str">
        <f t="shared" si="38"/>
        <v/>
      </c>
      <c r="C320" s="4" t="str">
        <f t="shared" si="39"/>
        <v/>
      </c>
      <c r="D320" s="4" t="str">
        <f>IF(B320="",IF(B319="","",SUM($D$6:D319)),C320*($G$2/12))</f>
        <v/>
      </c>
      <c r="E320" s="4" t="str">
        <f>IF(B320="",IF(B319="","",SUM($E$6:E319)),(E319+(C319*((1+$G$1)^(1/12)-1))/($J$2-B318)))</f>
        <v/>
      </c>
      <c r="F320" s="4" t="str">
        <f>IF(B320="",IF(B319="","",SUM($F$6:F319)),D320+E320)</f>
        <v/>
      </c>
      <c r="H320" s="1" t="str">
        <f t="shared" si="33"/>
        <v/>
      </c>
      <c r="I320" s="4" t="str">
        <f t="shared" si="34"/>
        <v/>
      </c>
      <c r="J320" s="4" t="str">
        <f>IF(H320="",IF(H319="","",SUM(J$6:J319)),I320*($G$2/12))</f>
        <v/>
      </c>
      <c r="K320" s="4" t="str">
        <f>IF(H320="",IF(H319="","",SUM($K$6:K319)),L320-J320)</f>
        <v/>
      </c>
      <c r="L320" s="4" t="str">
        <f>IF(H320="",IF(H319="","",SUM($L$6:L319)),I320*(100%+($G$2/12))^($J$2-H319)*($G$2/12)/((100%+$G$2/12)^($J$2-H319)-1))</f>
        <v/>
      </c>
      <c r="P320" s="44" t="str">
        <f t="shared" si="32"/>
        <v/>
      </c>
      <c r="Q320" s="44" t="str">
        <f t="shared" si="35"/>
        <v/>
      </c>
      <c r="R320" s="2" t="str">
        <f t="shared" si="36"/>
        <v/>
      </c>
      <c r="S320" s="12" t="str">
        <f t="shared" si="37"/>
        <v/>
      </c>
    </row>
    <row r="321" spans="2:19" x14ac:dyDescent="0.35">
      <c r="B321" s="1" t="str">
        <f t="shared" si="38"/>
        <v/>
      </c>
      <c r="C321" s="4" t="str">
        <f t="shared" si="39"/>
        <v/>
      </c>
      <c r="D321" s="4" t="str">
        <f>IF(B321="",IF(B320="","",SUM($D$6:D320)),C321*($G$2/12))</f>
        <v/>
      </c>
      <c r="E321" s="4" t="str">
        <f>IF(B321="",IF(B320="","",SUM($E$6:E320)),(E320+(C320*((1+$G$1)^(1/12)-1))/($J$2-B319)))</f>
        <v/>
      </c>
      <c r="F321" s="4" t="str">
        <f>IF(B321="",IF(B320="","",SUM($F$6:F320)),D321+E321)</f>
        <v/>
      </c>
      <c r="H321" s="1" t="str">
        <f t="shared" si="33"/>
        <v/>
      </c>
      <c r="I321" s="4" t="str">
        <f t="shared" si="34"/>
        <v/>
      </c>
      <c r="J321" s="4" t="str">
        <f>IF(H321="",IF(H320="","",SUM(J$6:J320)),I321*($G$2/12))</f>
        <v/>
      </c>
      <c r="K321" s="4" t="str">
        <f>IF(H321="",IF(H320="","",SUM($K$6:K320)),L321-J321)</f>
        <v/>
      </c>
      <c r="L321" s="4" t="str">
        <f>IF(H321="",IF(H320="","",SUM($L$6:L320)),I321*(100%+($G$2/12))^($J$2-H320)*($G$2/12)/((100%+$G$2/12)^($J$2-H320)-1))</f>
        <v/>
      </c>
      <c r="P321" s="44" t="str">
        <f t="shared" si="32"/>
        <v/>
      </c>
      <c r="Q321" s="44" t="str">
        <f t="shared" si="35"/>
        <v/>
      </c>
      <c r="R321" s="2" t="str">
        <f t="shared" si="36"/>
        <v/>
      </c>
      <c r="S321" s="12" t="str">
        <f t="shared" si="37"/>
        <v/>
      </c>
    </row>
    <row r="322" spans="2:19" x14ac:dyDescent="0.35">
      <c r="B322" s="1" t="str">
        <f t="shared" si="38"/>
        <v/>
      </c>
      <c r="C322" s="4" t="str">
        <f t="shared" si="39"/>
        <v/>
      </c>
      <c r="D322" s="4" t="str">
        <f>IF(B322="",IF(B321="","",SUM($D$6:D321)),C322*($G$2/12))</f>
        <v/>
      </c>
      <c r="E322" s="4" t="str">
        <f>IF(B322="",IF(B321="","",SUM($E$6:E321)),(E321+(C321*((1+$G$1)^(1/12)-1))/($J$2-B320)))</f>
        <v/>
      </c>
      <c r="F322" s="4" t="str">
        <f>IF(B322="",IF(B321="","",SUM($F$6:F321)),D322+E322)</f>
        <v/>
      </c>
      <c r="H322" s="1" t="str">
        <f t="shared" si="33"/>
        <v/>
      </c>
      <c r="I322" s="4" t="str">
        <f t="shared" si="34"/>
        <v/>
      </c>
      <c r="J322" s="4" t="str">
        <f>IF(H322="",IF(H321="","",SUM(J$6:J321)),I322*($G$2/12))</f>
        <v/>
      </c>
      <c r="K322" s="4" t="str">
        <f>IF(H322="",IF(H321="","",SUM($K$6:K321)),L322-J322)</f>
        <v/>
      </c>
      <c r="L322" s="4" t="str">
        <f>IF(H322="",IF(H321="","",SUM($L$6:L321)),I322*(100%+($G$2/12))^($J$2-H321)*($G$2/12)/((100%+$G$2/12)^($J$2-H321)-1))</f>
        <v/>
      </c>
      <c r="P322" s="44" t="str">
        <f t="shared" si="32"/>
        <v/>
      </c>
      <c r="Q322" s="44" t="str">
        <f t="shared" si="35"/>
        <v/>
      </c>
      <c r="R322" s="2" t="str">
        <f t="shared" si="36"/>
        <v/>
      </c>
      <c r="S322" s="12" t="str">
        <f t="shared" si="37"/>
        <v/>
      </c>
    </row>
    <row r="323" spans="2:19" x14ac:dyDescent="0.35">
      <c r="B323" s="1" t="str">
        <f t="shared" si="38"/>
        <v/>
      </c>
      <c r="C323" s="4" t="str">
        <f t="shared" si="39"/>
        <v/>
      </c>
      <c r="D323" s="4" t="str">
        <f>IF(B323="",IF(B322="","",SUM($D$6:D322)),C323*($G$2/12))</f>
        <v/>
      </c>
      <c r="E323" s="4" t="str">
        <f>IF(B323="",IF(B322="","",SUM($E$6:E322)),(E322+(C322*((1+$G$1)^(1/12)-1))/($J$2-B321)))</f>
        <v/>
      </c>
      <c r="F323" s="4" t="str">
        <f>IF(B323="",IF(B322="","",SUM($F$6:F322)),D323+E323)</f>
        <v/>
      </c>
      <c r="H323" s="1" t="str">
        <f t="shared" si="33"/>
        <v/>
      </c>
      <c r="I323" s="4" t="str">
        <f t="shared" si="34"/>
        <v/>
      </c>
      <c r="J323" s="4" t="str">
        <f>IF(H323="",IF(H322="","",SUM(J$6:J322)),I323*($G$2/12))</f>
        <v/>
      </c>
      <c r="K323" s="4" t="str">
        <f>IF(H323="",IF(H322="","",SUM($K$6:K322)),L323-J323)</f>
        <v/>
      </c>
      <c r="L323" s="4" t="str">
        <f>IF(H323="",IF(H322="","",SUM($L$6:L322)),I323*(100%+($G$2/12))^($J$2-H322)*($G$2/12)/((100%+$G$2/12)^($J$2-H322)-1))</f>
        <v/>
      </c>
      <c r="P323" s="44" t="str">
        <f t="shared" si="32"/>
        <v/>
      </c>
      <c r="Q323" s="44" t="str">
        <f t="shared" si="35"/>
        <v/>
      </c>
      <c r="R323" s="2" t="str">
        <f t="shared" si="36"/>
        <v/>
      </c>
      <c r="S323" s="12" t="str">
        <f t="shared" si="37"/>
        <v/>
      </c>
    </row>
    <row r="324" spans="2:19" x14ac:dyDescent="0.35">
      <c r="B324" s="1" t="str">
        <f t="shared" si="38"/>
        <v/>
      </c>
      <c r="C324" s="4" t="str">
        <f t="shared" si="39"/>
        <v/>
      </c>
      <c r="D324" s="4" t="str">
        <f>IF(B324="",IF(B323="","",SUM($D$6:D323)),C324*($G$2/12))</f>
        <v/>
      </c>
      <c r="E324" s="4" t="str">
        <f>IF(B324="",IF(B323="","",SUM($E$6:E323)),(E323+(C323*((1+$G$1)^(1/12)-1))/($J$2-B322)))</f>
        <v/>
      </c>
      <c r="F324" s="4" t="str">
        <f>IF(B324="",IF(B323="","",SUM($F$6:F323)),D324+E324)</f>
        <v/>
      </c>
      <c r="H324" s="1" t="str">
        <f t="shared" si="33"/>
        <v/>
      </c>
      <c r="I324" s="4" t="str">
        <f t="shared" si="34"/>
        <v/>
      </c>
      <c r="J324" s="4" t="str">
        <f>IF(H324="",IF(H323="","",SUM(J$6:J323)),I324*($G$2/12))</f>
        <v/>
      </c>
      <c r="K324" s="4" t="str">
        <f>IF(H324="",IF(H323="","",SUM($K$6:K323)),L324-J324)</f>
        <v/>
      </c>
      <c r="L324" s="4" t="str">
        <f>IF(H324="",IF(H323="","",SUM($L$6:L323)),I324*(100%+($G$2/12))^($J$2-H323)*($G$2/12)/((100%+$G$2/12)^($J$2-H323)-1))</f>
        <v/>
      </c>
      <c r="P324" s="44" t="str">
        <f t="shared" si="32"/>
        <v/>
      </c>
      <c r="Q324" s="44" t="str">
        <f t="shared" si="35"/>
        <v/>
      </c>
      <c r="R324" s="2" t="str">
        <f t="shared" si="36"/>
        <v/>
      </c>
      <c r="S324" s="12" t="str">
        <f t="shared" si="37"/>
        <v/>
      </c>
    </row>
    <row r="325" spans="2:19" x14ac:dyDescent="0.35">
      <c r="B325" s="1" t="str">
        <f t="shared" si="38"/>
        <v/>
      </c>
      <c r="C325" s="4" t="str">
        <f t="shared" si="39"/>
        <v/>
      </c>
      <c r="D325" s="4" t="str">
        <f>IF(B325="",IF(B324="","",SUM($D$6:D324)),C325*($G$2/12))</f>
        <v/>
      </c>
      <c r="E325" s="4" t="str">
        <f>IF(B325="",IF(B324="","",SUM($E$6:E324)),(E324+(C324*((1+$G$1)^(1/12)-1))/($J$2-B323)))</f>
        <v/>
      </c>
      <c r="F325" s="4" t="str">
        <f>IF(B325="",IF(B324="","",SUM($F$6:F324)),D325+E325)</f>
        <v/>
      </c>
      <c r="H325" s="1" t="str">
        <f t="shared" si="33"/>
        <v/>
      </c>
      <c r="I325" s="4" t="str">
        <f t="shared" si="34"/>
        <v/>
      </c>
      <c r="J325" s="4" t="str">
        <f>IF(H325="",IF(H324="","",SUM(J$6:J324)),I325*($G$2/12))</f>
        <v/>
      </c>
      <c r="K325" s="4" t="str">
        <f>IF(H325="",IF(H324="","",SUM($K$6:K324)),L325-J325)</f>
        <v/>
      </c>
      <c r="L325" s="4" t="str">
        <f>IF(H325="",IF(H324="","",SUM($L$6:L324)),I325*(100%+($G$2/12))^($J$2-H324)*($G$2/12)/((100%+$G$2/12)^($J$2-H324)-1))</f>
        <v/>
      </c>
      <c r="P325" s="44" t="str">
        <f t="shared" si="32"/>
        <v/>
      </c>
      <c r="Q325" s="44" t="str">
        <f t="shared" si="35"/>
        <v/>
      </c>
      <c r="R325" s="2" t="str">
        <f t="shared" si="36"/>
        <v/>
      </c>
      <c r="S325" s="12" t="str">
        <f t="shared" si="37"/>
        <v/>
      </c>
    </row>
    <row r="326" spans="2:19" x14ac:dyDescent="0.35">
      <c r="B326" s="1" t="str">
        <f t="shared" si="38"/>
        <v/>
      </c>
      <c r="C326" s="4" t="str">
        <f t="shared" si="39"/>
        <v/>
      </c>
      <c r="D326" s="4" t="str">
        <f>IF(B326="",IF(B325="","",SUM($D$6:D325)),C326*($G$2/12))</f>
        <v/>
      </c>
      <c r="E326" s="4" t="str">
        <f>IF(B326="",IF(B325="","",SUM($E$6:E325)),(E325+(C325*((1+$G$1)^(1/12)-1))/($J$2-B324)))</f>
        <v/>
      </c>
      <c r="F326" s="4" t="str">
        <f>IF(B326="",IF(B325="","",SUM($F$6:F325)),D326+E326)</f>
        <v/>
      </c>
      <c r="H326" s="1" t="str">
        <f t="shared" si="33"/>
        <v/>
      </c>
      <c r="I326" s="4" t="str">
        <f t="shared" si="34"/>
        <v/>
      </c>
      <c r="J326" s="4" t="str">
        <f>IF(H326="",IF(H325="","",SUM(J$6:J325)),I326*($G$2/12))</f>
        <v/>
      </c>
      <c r="K326" s="4" t="str">
        <f>IF(H326="",IF(H325="","",SUM($K$6:K325)),L326-J326)</f>
        <v/>
      </c>
      <c r="L326" s="4" t="str">
        <f>IF(H326="",IF(H325="","",SUM($L$6:L325)),I326*(100%+($G$2/12))^($J$2-H325)*($G$2/12)/((100%+$G$2/12)^($J$2-H325)-1))</f>
        <v/>
      </c>
      <c r="P326" s="44" t="str">
        <f t="shared" si="32"/>
        <v/>
      </c>
      <c r="Q326" s="44" t="str">
        <f t="shared" si="35"/>
        <v/>
      </c>
      <c r="R326" s="2" t="str">
        <f t="shared" si="36"/>
        <v/>
      </c>
      <c r="S326" s="12" t="str">
        <f t="shared" si="37"/>
        <v/>
      </c>
    </row>
    <row r="327" spans="2:19" x14ac:dyDescent="0.35">
      <c r="B327" s="1" t="str">
        <f t="shared" si="38"/>
        <v/>
      </c>
      <c r="C327" s="4" t="str">
        <f t="shared" si="39"/>
        <v/>
      </c>
      <c r="D327" s="4" t="str">
        <f>IF(B327="",IF(B326="","",SUM($D$6:D326)),C327*($G$2/12))</f>
        <v/>
      </c>
      <c r="E327" s="4" t="str">
        <f>IF(B327="",IF(B326="","",SUM($E$6:E326)),(E326+(C326*((1+$G$1)^(1/12)-1))/($J$2-B325)))</f>
        <v/>
      </c>
      <c r="F327" s="4" t="str">
        <f>IF(B327="",IF(B326="","",SUM($F$6:F326)),D327+E327)</f>
        <v/>
      </c>
      <c r="H327" s="1" t="str">
        <f t="shared" si="33"/>
        <v/>
      </c>
      <c r="I327" s="4" t="str">
        <f t="shared" si="34"/>
        <v/>
      </c>
      <c r="J327" s="4" t="str">
        <f>IF(H327="",IF(H326="","",SUM(J$6:J326)),I327*($G$2/12))</f>
        <v/>
      </c>
      <c r="K327" s="4" t="str">
        <f>IF(H327="",IF(H326="","",SUM($K$6:K326)),L327-J327)</f>
        <v/>
      </c>
      <c r="L327" s="4" t="str">
        <f>IF(H327="",IF(H326="","",SUM($L$6:L326)),I327*(100%+($G$2/12))^($J$2-H326)*($G$2/12)/((100%+$G$2/12)^($J$2-H326)-1))</f>
        <v/>
      </c>
      <c r="P327" s="44" t="str">
        <f t="shared" ref="P327:P390" si="40">IF(H327="","",K327/I327)</f>
        <v/>
      </c>
      <c r="Q327" s="44" t="str">
        <f t="shared" si="35"/>
        <v/>
      </c>
      <c r="R327" s="2" t="str">
        <f t="shared" si="36"/>
        <v/>
      </c>
      <c r="S327" s="12" t="str">
        <f t="shared" si="37"/>
        <v/>
      </c>
    </row>
    <row r="328" spans="2:19" x14ac:dyDescent="0.35">
      <c r="B328" s="1" t="str">
        <f t="shared" si="38"/>
        <v/>
      </c>
      <c r="C328" s="4" t="str">
        <f t="shared" si="39"/>
        <v/>
      </c>
      <c r="D328" s="4" t="str">
        <f>IF(B328="",IF(B327="","",SUM($D$6:D327)),C328*($G$2/12))</f>
        <v/>
      </c>
      <c r="E328" s="4" t="str">
        <f>IF(B328="",IF(B327="","",SUM($E$6:E327)),(E327+(C327*((1+$G$1)^(1/12)-1))/($J$2-B326)))</f>
        <v/>
      </c>
      <c r="F328" s="4" t="str">
        <f>IF(B328="",IF(B327="","",SUM($F$6:F327)),D328+E328)</f>
        <v/>
      </c>
      <c r="H328" s="1" t="str">
        <f t="shared" ref="H328:H391" si="41">IF(H327="","",IF($J$2&gt;=H327+1,H327+1,""))</f>
        <v/>
      </c>
      <c r="I328" s="4" t="str">
        <f t="shared" ref="I328:I391" si="42">IF(H328="",IF(H327="","","samtals"),I327+((I327-K327)*(((1+$G$1)^(1/12)-1)))-K327)</f>
        <v/>
      </c>
      <c r="J328" s="4" t="str">
        <f>IF(H328="",IF(H327="","",SUM(J$6:J327)),I328*($G$2/12))</f>
        <v/>
      </c>
      <c r="K328" s="4" t="str">
        <f>IF(H328="",IF(H327="","",SUM($K$6:K327)),L328-J328)</f>
        <v/>
      </c>
      <c r="L328" s="4" t="str">
        <f>IF(H328="",IF(H327="","",SUM($L$6:L327)),I328*(100%+($G$2/12))^($J$2-H327)*($G$2/12)/((100%+$G$2/12)^($J$2-H327)-1))</f>
        <v/>
      </c>
      <c r="P328" s="44" t="str">
        <f t="shared" si="40"/>
        <v/>
      </c>
      <c r="Q328" s="44" t="str">
        <f t="shared" ref="Q328:Q391" si="43">IF(H328="","", (L328-L327)/L327)</f>
        <v/>
      </c>
      <c r="R328" s="2" t="str">
        <f t="shared" ref="R328:R391" si="44">IF(H328="","",R327+(R327*(((1+$G$1)^(1/12)-1))))</f>
        <v/>
      </c>
      <c r="S328" s="12" t="str">
        <f t="shared" ref="S328:S391" si="45">IF(H328="", "",(R328-I328)/R328)</f>
        <v/>
      </c>
    </row>
    <row r="329" spans="2:19" x14ac:dyDescent="0.35">
      <c r="B329" s="1" t="str">
        <f t="shared" ref="B329:B366" si="46">IF(B328="","",IF($J$2&gt;=B328+1,B328+1,""))</f>
        <v/>
      </c>
      <c r="C329" s="4" t="str">
        <f t="shared" ref="C329:C392" si="47">IF(B329="",IF(B328="","","samtals"),C328+((C328-E328)*(((1+$G$1)^(1/12)-1)))-E328)</f>
        <v/>
      </c>
      <c r="D329" s="4" t="str">
        <f>IF(B329="",IF(B328="","",SUM($D$6:D328)),C329*($G$2/12))</f>
        <v/>
      </c>
      <c r="E329" s="4" t="str">
        <f>IF(B329="",IF(B328="","",SUM($E$6:E328)),(E328+(C328*((1+$G$1)^(1/12)-1))/($J$2-B327)))</f>
        <v/>
      </c>
      <c r="F329" s="4" t="str">
        <f>IF(B329="",IF(B328="","",SUM($F$6:F328)),D329+E329)</f>
        <v/>
      </c>
      <c r="H329" s="1" t="str">
        <f t="shared" si="41"/>
        <v/>
      </c>
      <c r="I329" s="4" t="str">
        <f t="shared" si="42"/>
        <v/>
      </c>
      <c r="J329" s="4" t="str">
        <f>IF(H329="",IF(H328="","",SUM(J$6:J328)),I329*($G$2/12))</f>
        <v/>
      </c>
      <c r="K329" s="4" t="str">
        <f>IF(H329="",IF(H328="","",SUM($K$6:K328)),L329-J329)</f>
        <v/>
      </c>
      <c r="L329" s="4" t="str">
        <f>IF(H329="",IF(H328="","",SUM($L$6:L328)),I329*(100%+($G$2/12))^($J$2-H328)*($G$2/12)/((100%+$G$2/12)^($J$2-H328)-1))</f>
        <v/>
      </c>
      <c r="P329" s="44" t="str">
        <f t="shared" si="40"/>
        <v/>
      </c>
      <c r="Q329" s="44" t="str">
        <f t="shared" si="43"/>
        <v/>
      </c>
      <c r="R329" s="2" t="str">
        <f t="shared" si="44"/>
        <v/>
      </c>
      <c r="S329" s="12" t="str">
        <f t="shared" si="45"/>
        <v/>
      </c>
    </row>
    <row r="330" spans="2:19" x14ac:dyDescent="0.35">
      <c r="B330" s="1" t="str">
        <f t="shared" si="46"/>
        <v/>
      </c>
      <c r="C330" s="4" t="str">
        <f t="shared" si="47"/>
        <v/>
      </c>
      <c r="D330" s="4" t="str">
        <f>IF(B330="",IF(B329="","",SUM($D$6:D329)),C330*($G$2/12))</f>
        <v/>
      </c>
      <c r="E330" s="4" t="str">
        <f>IF(B330="",IF(B329="","",SUM($E$6:E329)),(E329+(C329*((1+$G$1)^(1/12)-1))/($J$2-B328)))</f>
        <v/>
      </c>
      <c r="F330" s="4" t="str">
        <f>IF(B330="",IF(B329="","",SUM($F$6:F329)),D330+E330)</f>
        <v/>
      </c>
      <c r="H330" s="1" t="str">
        <f t="shared" si="41"/>
        <v/>
      </c>
      <c r="I330" s="4" t="str">
        <f t="shared" si="42"/>
        <v/>
      </c>
      <c r="J330" s="4" t="str">
        <f>IF(H330="",IF(H329="","",SUM(J$6:J329)),I330*($G$2/12))</f>
        <v/>
      </c>
      <c r="K330" s="4" t="str">
        <f>IF(H330="",IF(H329="","",SUM($K$6:K329)),L330-J330)</f>
        <v/>
      </c>
      <c r="L330" s="4" t="str">
        <f>IF(H330="",IF(H329="","",SUM($L$6:L329)),I330*(100%+($G$2/12))^($J$2-H329)*($G$2/12)/((100%+$G$2/12)^($J$2-H329)-1))</f>
        <v/>
      </c>
      <c r="P330" s="44" t="str">
        <f t="shared" si="40"/>
        <v/>
      </c>
      <c r="Q330" s="44" t="str">
        <f t="shared" si="43"/>
        <v/>
      </c>
      <c r="R330" s="2" t="str">
        <f t="shared" si="44"/>
        <v/>
      </c>
      <c r="S330" s="12" t="str">
        <f t="shared" si="45"/>
        <v/>
      </c>
    </row>
    <row r="331" spans="2:19" x14ac:dyDescent="0.35">
      <c r="B331" s="1" t="str">
        <f t="shared" si="46"/>
        <v/>
      </c>
      <c r="C331" s="4" t="str">
        <f t="shared" si="47"/>
        <v/>
      </c>
      <c r="D331" s="4" t="str">
        <f>IF(B331="",IF(B330="","",SUM($D$6:D330)),C331*($G$2/12))</f>
        <v/>
      </c>
      <c r="E331" s="4" t="str">
        <f>IF(B331="",IF(B330="","",SUM($E$6:E330)),(E330+(C330*((1+$G$1)^(1/12)-1))/($J$2-B329)))</f>
        <v/>
      </c>
      <c r="F331" s="4" t="str">
        <f>IF(B331="",IF(B330="","",SUM($F$6:F330)),D331+E331)</f>
        <v/>
      </c>
      <c r="H331" s="1" t="str">
        <f t="shared" si="41"/>
        <v/>
      </c>
      <c r="I331" s="4" t="str">
        <f t="shared" si="42"/>
        <v/>
      </c>
      <c r="J331" s="4" t="str">
        <f>IF(H331="",IF(H330="","",SUM(J$6:J330)),I331*($G$2/12))</f>
        <v/>
      </c>
      <c r="K331" s="4" t="str">
        <f>IF(H331="",IF(H330="","",SUM($K$6:K330)),L331-J331)</f>
        <v/>
      </c>
      <c r="L331" s="4" t="str">
        <f>IF(H331="",IF(H330="","",SUM($L$6:L330)),I331*(100%+($G$2/12))^($J$2-H330)*($G$2/12)/((100%+$G$2/12)^($J$2-H330)-1))</f>
        <v/>
      </c>
      <c r="P331" s="44" t="str">
        <f t="shared" si="40"/>
        <v/>
      </c>
      <c r="Q331" s="44" t="str">
        <f t="shared" si="43"/>
        <v/>
      </c>
      <c r="R331" s="2" t="str">
        <f t="shared" si="44"/>
        <v/>
      </c>
      <c r="S331" s="12" t="str">
        <f t="shared" si="45"/>
        <v/>
      </c>
    </row>
    <row r="332" spans="2:19" x14ac:dyDescent="0.35">
      <c r="B332" s="1" t="str">
        <f t="shared" si="46"/>
        <v/>
      </c>
      <c r="C332" s="4" t="str">
        <f t="shared" si="47"/>
        <v/>
      </c>
      <c r="D332" s="4" t="str">
        <f>IF(B332="",IF(B331="","",SUM($D$6:D331)),C332*($G$2/12))</f>
        <v/>
      </c>
      <c r="E332" s="4" t="str">
        <f>IF(B332="",IF(B331="","",SUM($E$6:E331)),(E331+(C331*((1+$G$1)^(1/12)-1))/($J$2-B330)))</f>
        <v/>
      </c>
      <c r="F332" s="4" t="str">
        <f>IF(B332="",IF(B331="","",SUM($F$6:F331)),D332+E332)</f>
        <v/>
      </c>
      <c r="H332" s="1" t="str">
        <f t="shared" si="41"/>
        <v/>
      </c>
      <c r="I332" s="4" t="str">
        <f t="shared" si="42"/>
        <v/>
      </c>
      <c r="J332" s="4" t="str">
        <f>IF(H332="",IF(H331="","",SUM(J$6:J331)),I332*($G$2/12))</f>
        <v/>
      </c>
      <c r="K332" s="4" t="str">
        <f>IF(H332="",IF(H331="","",SUM($K$6:K331)),L332-J332)</f>
        <v/>
      </c>
      <c r="L332" s="4" t="str">
        <f>IF(H332="",IF(H331="","",SUM($L$6:L331)),I332*(100%+($G$2/12))^($J$2-H331)*($G$2/12)/((100%+$G$2/12)^($J$2-H331)-1))</f>
        <v/>
      </c>
      <c r="P332" s="44" t="str">
        <f t="shared" si="40"/>
        <v/>
      </c>
      <c r="Q332" s="44" t="str">
        <f t="shared" si="43"/>
        <v/>
      </c>
      <c r="R332" s="2" t="str">
        <f t="shared" si="44"/>
        <v/>
      </c>
      <c r="S332" s="12" t="str">
        <f t="shared" si="45"/>
        <v/>
      </c>
    </row>
    <row r="333" spans="2:19" x14ac:dyDescent="0.35">
      <c r="B333" s="1" t="str">
        <f t="shared" si="46"/>
        <v/>
      </c>
      <c r="C333" s="4" t="str">
        <f t="shared" si="47"/>
        <v/>
      </c>
      <c r="D333" s="4" t="str">
        <f>IF(B333="",IF(B332="","",SUM($D$6:D332)),C333*($G$2/12))</f>
        <v/>
      </c>
      <c r="E333" s="4" t="str">
        <f>IF(B333="",IF(B332="","",SUM($E$6:E332)),(E332+(C332*((1+$G$1)^(1/12)-1))/($J$2-B331)))</f>
        <v/>
      </c>
      <c r="F333" s="4" t="str">
        <f>IF(B333="",IF(B332="","",SUM($F$6:F332)),D333+E333)</f>
        <v/>
      </c>
      <c r="H333" s="1" t="str">
        <f t="shared" si="41"/>
        <v/>
      </c>
      <c r="I333" s="4" t="str">
        <f t="shared" si="42"/>
        <v/>
      </c>
      <c r="J333" s="4" t="str">
        <f>IF(H333="",IF(H332="","",SUM(J$6:J332)),I333*($G$2/12))</f>
        <v/>
      </c>
      <c r="K333" s="4" t="str">
        <f>IF(H333="",IF(H332="","",SUM($K$6:K332)),L333-J333)</f>
        <v/>
      </c>
      <c r="L333" s="4" t="str">
        <f>IF(H333="",IF(H332="","",SUM($L$6:L332)),I333*(100%+($G$2/12))^($J$2-H332)*($G$2/12)/((100%+$G$2/12)^($J$2-H332)-1))</f>
        <v/>
      </c>
      <c r="P333" s="44" t="str">
        <f t="shared" si="40"/>
        <v/>
      </c>
      <c r="Q333" s="44" t="str">
        <f t="shared" si="43"/>
        <v/>
      </c>
      <c r="R333" s="2" t="str">
        <f t="shared" si="44"/>
        <v/>
      </c>
      <c r="S333" s="12" t="str">
        <f t="shared" si="45"/>
        <v/>
      </c>
    </row>
    <row r="334" spans="2:19" x14ac:dyDescent="0.35">
      <c r="B334" s="1" t="str">
        <f t="shared" si="46"/>
        <v/>
      </c>
      <c r="C334" s="4" t="str">
        <f t="shared" si="47"/>
        <v/>
      </c>
      <c r="D334" s="4" t="str">
        <f>IF(B334="",IF(B333="","",SUM($D$6:D333)),C334*($G$2/12))</f>
        <v/>
      </c>
      <c r="E334" s="4" t="str">
        <f>IF(B334="",IF(B333="","",SUM($E$6:E333)),(E333+(C333*((1+$G$1)^(1/12)-1))/($J$2-B332)))</f>
        <v/>
      </c>
      <c r="F334" s="4" t="str">
        <f>IF(B334="",IF(B333="","",SUM($F$6:F333)),D334+E334)</f>
        <v/>
      </c>
      <c r="H334" s="1" t="str">
        <f t="shared" si="41"/>
        <v/>
      </c>
      <c r="I334" s="4" t="str">
        <f t="shared" si="42"/>
        <v/>
      </c>
      <c r="J334" s="4" t="str">
        <f>IF(H334="",IF(H333="","",SUM(J$6:J333)),I334*($G$2/12))</f>
        <v/>
      </c>
      <c r="K334" s="4" t="str">
        <f>IF(H334="",IF(H333="","",SUM($K$6:K333)),L334-J334)</f>
        <v/>
      </c>
      <c r="L334" s="4" t="str">
        <f>IF(H334="",IF(H333="","",SUM($L$6:L333)),I334*(100%+($G$2/12))^($J$2-H333)*($G$2/12)/((100%+$G$2/12)^($J$2-H333)-1))</f>
        <v/>
      </c>
      <c r="P334" s="44" t="str">
        <f t="shared" si="40"/>
        <v/>
      </c>
      <c r="Q334" s="44" t="str">
        <f t="shared" si="43"/>
        <v/>
      </c>
      <c r="R334" s="2" t="str">
        <f t="shared" si="44"/>
        <v/>
      </c>
      <c r="S334" s="12" t="str">
        <f t="shared" si="45"/>
        <v/>
      </c>
    </row>
    <row r="335" spans="2:19" x14ac:dyDescent="0.35">
      <c r="B335" s="1" t="str">
        <f t="shared" si="46"/>
        <v/>
      </c>
      <c r="C335" s="4" t="str">
        <f t="shared" si="47"/>
        <v/>
      </c>
      <c r="D335" s="4" t="str">
        <f>IF(B335="",IF(B334="","",SUM($D$6:D334)),C335*($G$2/12))</f>
        <v/>
      </c>
      <c r="E335" s="4" t="str">
        <f>IF(B335="",IF(B334="","",SUM($E$6:E334)),(E334+(C334*((1+$G$1)^(1/12)-1))/($J$2-B333)))</f>
        <v/>
      </c>
      <c r="F335" s="4" t="str">
        <f>IF(B335="",IF(B334="","",SUM($F$6:F334)),D335+E335)</f>
        <v/>
      </c>
      <c r="H335" s="1" t="str">
        <f t="shared" si="41"/>
        <v/>
      </c>
      <c r="I335" s="4" t="str">
        <f t="shared" si="42"/>
        <v/>
      </c>
      <c r="J335" s="4" t="str">
        <f>IF(H335="",IF(H334="","",SUM(J$6:J334)),I335*($G$2/12))</f>
        <v/>
      </c>
      <c r="K335" s="4" t="str">
        <f>IF(H335="",IF(H334="","",SUM($K$6:K334)),L335-J335)</f>
        <v/>
      </c>
      <c r="L335" s="4" t="str">
        <f>IF(H335="",IF(H334="","",SUM($L$6:L334)),I335*(100%+($G$2/12))^($J$2-H334)*($G$2/12)/((100%+$G$2/12)^($J$2-H334)-1))</f>
        <v/>
      </c>
      <c r="P335" s="44" t="str">
        <f t="shared" si="40"/>
        <v/>
      </c>
      <c r="Q335" s="44" t="str">
        <f t="shared" si="43"/>
        <v/>
      </c>
      <c r="R335" s="2" t="str">
        <f t="shared" si="44"/>
        <v/>
      </c>
      <c r="S335" s="12" t="str">
        <f t="shared" si="45"/>
        <v/>
      </c>
    </row>
    <row r="336" spans="2:19" x14ac:dyDescent="0.35">
      <c r="B336" s="1" t="str">
        <f t="shared" si="46"/>
        <v/>
      </c>
      <c r="C336" s="4" t="str">
        <f t="shared" si="47"/>
        <v/>
      </c>
      <c r="D336" s="4" t="str">
        <f>IF(B336="",IF(B335="","",SUM($D$6:D335)),C336*($G$2/12))</f>
        <v/>
      </c>
      <c r="E336" s="4" t="str">
        <f>IF(B336="",IF(B335="","",SUM($E$6:E335)),(E335+(C335*((1+$G$1)^(1/12)-1))/($J$2-B334)))</f>
        <v/>
      </c>
      <c r="F336" s="4" t="str">
        <f>IF(B336="",IF(B335="","",SUM($F$6:F335)),D336+E336)</f>
        <v/>
      </c>
      <c r="H336" s="1" t="str">
        <f t="shared" si="41"/>
        <v/>
      </c>
      <c r="I336" s="4" t="str">
        <f t="shared" si="42"/>
        <v/>
      </c>
      <c r="J336" s="4" t="str">
        <f>IF(H336="",IF(H335="","",SUM(J$6:J335)),I336*($G$2/12))</f>
        <v/>
      </c>
      <c r="K336" s="4" t="str">
        <f>IF(H336="",IF(H335="","",SUM($K$6:K335)),L336-J336)</f>
        <v/>
      </c>
      <c r="L336" s="4" t="str">
        <f>IF(H336="",IF(H335="","",SUM($L$6:L335)),I336*(100%+($G$2/12))^($J$2-H335)*($G$2/12)/((100%+$G$2/12)^($J$2-H335)-1))</f>
        <v/>
      </c>
      <c r="P336" s="44" t="str">
        <f t="shared" si="40"/>
        <v/>
      </c>
      <c r="Q336" s="44" t="str">
        <f t="shared" si="43"/>
        <v/>
      </c>
      <c r="R336" s="2" t="str">
        <f t="shared" si="44"/>
        <v/>
      </c>
      <c r="S336" s="12" t="str">
        <f t="shared" si="45"/>
        <v/>
      </c>
    </row>
    <row r="337" spans="2:19" x14ac:dyDescent="0.35">
      <c r="B337" s="1" t="str">
        <f t="shared" si="46"/>
        <v/>
      </c>
      <c r="C337" s="4" t="str">
        <f t="shared" si="47"/>
        <v/>
      </c>
      <c r="D337" s="4" t="str">
        <f>IF(B337="",IF(B336="","",SUM($D$6:D336)),C337*($G$2/12))</f>
        <v/>
      </c>
      <c r="E337" s="4" t="str">
        <f>IF(B337="",IF(B336="","",SUM($E$6:E336)),(E336+(C336*((1+$G$1)^(1/12)-1))/($J$2-B335)))</f>
        <v/>
      </c>
      <c r="F337" s="4" t="str">
        <f>IF(B337="",IF(B336="","",SUM($F$6:F336)),D337+E337)</f>
        <v/>
      </c>
      <c r="H337" s="1" t="str">
        <f t="shared" si="41"/>
        <v/>
      </c>
      <c r="I337" s="4" t="str">
        <f t="shared" si="42"/>
        <v/>
      </c>
      <c r="J337" s="4" t="str">
        <f>IF(H337="",IF(H336="","",SUM(J$6:J336)),I337*($G$2/12))</f>
        <v/>
      </c>
      <c r="K337" s="4" t="str">
        <f>IF(H337="",IF(H336="","",SUM($K$6:K336)),L337-J337)</f>
        <v/>
      </c>
      <c r="L337" s="4" t="str">
        <f>IF(H337="",IF(H336="","",SUM($L$6:L336)),I337*(100%+($G$2/12))^($J$2-H336)*($G$2/12)/((100%+$G$2/12)^($J$2-H336)-1))</f>
        <v/>
      </c>
      <c r="P337" s="44" t="str">
        <f t="shared" si="40"/>
        <v/>
      </c>
      <c r="Q337" s="44" t="str">
        <f t="shared" si="43"/>
        <v/>
      </c>
      <c r="R337" s="2" t="str">
        <f t="shared" si="44"/>
        <v/>
      </c>
      <c r="S337" s="12" t="str">
        <f t="shared" si="45"/>
        <v/>
      </c>
    </row>
    <row r="338" spans="2:19" x14ac:dyDescent="0.35">
      <c r="B338" s="1" t="str">
        <f t="shared" si="46"/>
        <v/>
      </c>
      <c r="C338" s="4" t="str">
        <f t="shared" si="47"/>
        <v/>
      </c>
      <c r="D338" s="4" t="str">
        <f>IF(B338="",IF(B337="","",SUM($D$6:D337)),C338*($G$2/12))</f>
        <v/>
      </c>
      <c r="E338" s="4" t="str">
        <f>IF(B338="",IF(B337="","",SUM($E$6:E337)),(E337+(C337*((1+$G$1)^(1/12)-1))/($J$2-B336)))</f>
        <v/>
      </c>
      <c r="F338" s="4" t="str">
        <f>IF(B338="",IF(B337="","",SUM($F$6:F337)),D338+E338)</f>
        <v/>
      </c>
      <c r="H338" s="1" t="str">
        <f t="shared" si="41"/>
        <v/>
      </c>
      <c r="I338" s="4" t="str">
        <f t="shared" si="42"/>
        <v/>
      </c>
      <c r="J338" s="4" t="str">
        <f>IF(H338="",IF(H337="","",SUM(J$6:J337)),I338*($G$2/12))</f>
        <v/>
      </c>
      <c r="K338" s="4" t="str">
        <f>IF(H338="",IF(H337="","",SUM($K$6:K337)),L338-J338)</f>
        <v/>
      </c>
      <c r="L338" s="4" t="str">
        <f>IF(H338="",IF(H337="","",SUM($L$6:L337)),I338*(100%+($G$2/12))^($J$2-H337)*($G$2/12)/((100%+$G$2/12)^($J$2-H337)-1))</f>
        <v/>
      </c>
      <c r="P338" s="44" t="str">
        <f t="shared" si="40"/>
        <v/>
      </c>
      <c r="Q338" s="44" t="str">
        <f t="shared" si="43"/>
        <v/>
      </c>
      <c r="R338" s="2" t="str">
        <f t="shared" si="44"/>
        <v/>
      </c>
      <c r="S338" s="12" t="str">
        <f t="shared" si="45"/>
        <v/>
      </c>
    </row>
    <row r="339" spans="2:19" x14ac:dyDescent="0.35">
      <c r="B339" s="1" t="str">
        <f t="shared" si="46"/>
        <v/>
      </c>
      <c r="C339" s="4" t="str">
        <f t="shared" si="47"/>
        <v/>
      </c>
      <c r="D339" s="4" t="str">
        <f>IF(B339="",IF(B338="","",SUM($D$6:D338)),C339*($G$2/12))</f>
        <v/>
      </c>
      <c r="E339" s="4" t="str">
        <f>IF(B339="",IF(B338="","",SUM($E$6:E338)),(E338+(C338*((1+$G$1)^(1/12)-1))/($J$2-B337)))</f>
        <v/>
      </c>
      <c r="F339" s="4" t="str">
        <f>IF(B339="",IF(B338="","",SUM($F$6:F338)),D339+E339)</f>
        <v/>
      </c>
      <c r="H339" s="1" t="str">
        <f t="shared" si="41"/>
        <v/>
      </c>
      <c r="I339" s="4" t="str">
        <f t="shared" si="42"/>
        <v/>
      </c>
      <c r="J339" s="4" t="str">
        <f>IF(H339="",IF(H338="","",SUM(J$6:J338)),I339*($G$2/12))</f>
        <v/>
      </c>
      <c r="K339" s="4" t="str">
        <f>IF(H339="",IF(H338="","",SUM($K$6:K338)),L339-J339)</f>
        <v/>
      </c>
      <c r="L339" s="4" t="str">
        <f>IF(H339="",IF(H338="","",SUM($L$6:L338)),I339*(100%+($G$2/12))^($J$2-H338)*($G$2/12)/((100%+$G$2/12)^($J$2-H338)-1))</f>
        <v/>
      </c>
      <c r="P339" s="44" t="str">
        <f t="shared" si="40"/>
        <v/>
      </c>
      <c r="Q339" s="44" t="str">
        <f t="shared" si="43"/>
        <v/>
      </c>
      <c r="R339" s="2" t="str">
        <f t="shared" si="44"/>
        <v/>
      </c>
      <c r="S339" s="12" t="str">
        <f t="shared" si="45"/>
        <v/>
      </c>
    </row>
    <row r="340" spans="2:19" x14ac:dyDescent="0.35">
      <c r="B340" s="1" t="str">
        <f t="shared" si="46"/>
        <v/>
      </c>
      <c r="C340" s="4" t="str">
        <f t="shared" si="47"/>
        <v/>
      </c>
      <c r="D340" s="4" t="str">
        <f>IF(B340="",IF(B339="","",SUM($D$6:D339)),C340*($G$2/12))</f>
        <v/>
      </c>
      <c r="E340" s="4" t="str">
        <f>IF(B340="",IF(B339="","",SUM($E$6:E339)),(E339+(C339*((1+$G$1)^(1/12)-1))/($J$2-B338)))</f>
        <v/>
      </c>
      <c r="F340" s="4" t="str">
        <f>IF(B340="",IF(B339="","",SUM($F$6:F339)),D340+E340)</f>
        <v/>
      </c>
      <c r="H340" s="1" t="str">
        <f t="shared" si="41"/>
        <v/>
      </c>
      <c r="I340" s="4" t="str">
        <f t="shared" si="42"/>
        <v/>
      </c>
      <c r="J340" s="4" t="str">
        <f>IF(H340="",IF(H339="","",SUM(J$6:J339)),I340*($G$2/12))</f>
        <v/>
      </c>
      <c r="K340" s="4" t="str">
        <f>IF(H340="",IF(H339="","",SUM($K$6:K339)),L340-J340)</f>
        <v/>
      </c>
      <c r="L340" s="4" t="str">
        <f>IF(H340="",IF(H339="","",SUM($L$6:L339)),I340*(100%+($G$2/12))^($J$2-H339)*($G$2/12)/((100%+$G$2/12)^($J$2-H339)-1))</f>
        <v/>
      </c>
      <c r="P340" s="44" t="str">
        <f t="shared" si="40"/>
        <v/>
      </c>
      <c r="Q340" s="44" t="str">
        <f t="shared" si="43"/>
        <v/>
      </c>
      <c r="R340" s="2" t="str">
        <f t="shared" si="44"/>
        <v/>
      </c>
      <c r="S340" s="12" t="str">
        <f t="shared" si="45"/>
        <v/>
      </c>
    </row>
    <row r="341" spans="2:19" x14ac:dyDescent="0.35">
      <c r="B341" s="1" t="str">
        <f t="shared" si="46"/>
        <v/>
      </c>
      <c r="C341" s="4" t="str">
        <f t="shared" si="47"/>
        <v/>
      </c>
      <c r="D341" s="4" t="str">
        <f>IF(B341="",IF(B340="","",SUM($D$6:D340)),C341*($G$2/12))</f>
        <v/>
      </c>
      <c r="E341" s="4" t="str">
        <f>IF(B341="",IF(B340="","",SUM($E$6:E340)),(E340+(C340*((1+$G$1)^(1/12)-1))/($J$2-B339)))</f>
        <v/>
      </c>
      <c r="F341" s="4" t="str">
        <f>IF(B341="",IF(B340="","",SUM($F$6:F340)),D341+E341)</f>
        <v/>
      </c>
      <c r="H341" s="1" t="str">
        <f t="shared" si="41"/>
        <v/>
      </c>
      <c r="I341" s="4" t="str">
        <f t="shared" si="42"/>
        <v/>
      </c>
      <c r="J341" s="4" t="str">
        <f>IF(H341="",IF(H340="","",SUM(J$6:J340)),I341*($G$2/12))</f>
        <v/>
      </c>
      <c r="K341" s="4" t="str">
        <f>IF(H341="",IF(H340="","",SUM($K$6:K340)),L341-J341)</f>
        <v/>
      </c>
      <c r="L341" s="4" t="str">
        <f>IF(H341="",IF(H340="","",SUM($L$6:L340)),I341*(100%+($G$2/12))^($J$2-H340)*($G$2/12)/((100%+$G$2/12)^($J$2-H340)-1))</f>
        <v/>
      </c>
      <c r="P341" s="44" t="str">
        <f t="shared" si="40"/>
        <v/>
      </c>
      <c r="Q341" s="44" t="str">
        <f t="shared" si="43"/>
        <v/>
      </c>
      <c r="R341" s="2" t="str">
        <f t="shared" si="44"/>
        <v/>
      </c>
      <c r="S341" s="12" t="str">
        <f t="shared" si="45"/>
        <v/>
      </c>
    </row>
    <row r="342" spans="2:19" x14ac:dyDescent="0.35">
      <c r="B342" s="1" t="str">
        <f t="shared" si="46"/>
        <v/>
      </c>
      <c r="C342" s="4" t="str">
        <f t="shared" si="47"/>
        <v/>
      </c>
      <c r="D342" s="4" t="str">
        <f>IF(B342="",IF(B341="","",SUM($D$6:D341)),C342*($G$2/12))</f>
        <v/>
      </c>
      <c r="E342" s="4" t="str">
        <f>IF(B342="",IF(B341="","",SUM($E$6:E341)),(E341+(C341*((1+$G$1)^(1/12)-1))/($J$2-B340)))</f>
        <v/>
      </c>
      <c r="F342" s="4" t="str">
        <f>IF(B342="",IF(B341="","",SUM($F$6:F341)),D342+E342)</f>
        <v/>
      </c>
      <c r="H342" s="1" t="str">
        <f t="shared" si="41"/>
        <v/>
      </c>
      <c r="I342" s="4" t="str">
        <f t="shared" si="42"/>
        <v/>
      </c>
      <c r="J342" s="4" t="str">
        <f>IF(H342="",IF(H341="","",SUM(J$6:J341)),I342*($G$2/12))</f>
        <v/>
      </c>
      <c r="K342" s="4" t="str">
        <f>IF(H342="",IF(H341="","",SUM($K$6:K341)),L342-J342)</f>
        <v/>
      </c>
      <c r="L342" s="4" t="str">
        <f>IF(H342="",IF(H341="","",SUM($L$6:L341)),I342*(100%+($G$2/12))^($J$2-H341)*($G$2/12)/((100%+$G$2/12)^($J$2-H341)-1))</f>
        <v/>
      </c>
      <c r="P342" s="44" t="str">
        <f t="shared" si="40"/>
        <v/>
      </c>
      <c r="Q342" s="44" t="str">
        <f t="shared" si="43"/>
        <v/>
      </c>
      <c r="R342" s="2" t="str">
        <f t="shared" si="44"/>
        <v/>
      </c>
      <c r="S342" s="12" t="str">
        <f t="shared" si="45"/>
        <v/>
      </c>
    </row>
    <row r="343" spans="2:19" x14ac:dyDescent="0.35">
      <c r="B343" s="1" t="str">
        <f t="shared" si="46"/>
        <v/>
      </c>
      <c r="C343" s="4" t="str">
        <f t="shared" si="47"/>
        <v/>
      </c>
      <c r="D343" s="4" t="str">
        <f>IF(B343="",IF(B342="","",SUM($D$6:D342)),C343*($G$2/12))</f>
        <v/>
      </c>
      <c r="E343" s="4" t="str">
        <f>IF(B343="",IF(B342="","",SUM($E$6:E342)),(E342+(C342*((1+$G$1)^(1/12)-1))/($J$2-B341)))</f>
        <v/>
      </c>
      <c r="F343" s="4" t="str">
        <f>IF(B343="",IF(B342="","",SUM($F$6:F342)),D343+E343)</f>
        <v/>
      </c>
      <c r="H343" s="1" t="str">
        <f t="shared" si="41"/>
        <v/>
      </c>
      <c r="I343" s="4" t="str">
        <f t="shared" si="42"/>
        <v/>
      </c>
      <c r="J343" s="4" t="str">
        <f>IF(H343="",IF(H342="","",SUM(J$6:J342)),I343*($G$2/12))</f>
        <v/>
      </c>
      <c r="K343" s="4" t="str">
        <f>IF(H343="",IF(H342="","",SUM($K$6:K342)),L343-J343)</f>
        <v/>
      </c>
      <c r="L343" s="4" t="str">
        <f>IF(H343="",IF(H342="","",SUM($L$6:L342)),I343*(100%+($G$2/12))^($J$2-H342)*($G$2/12)/((100%+$G$2/12)^($J$2-H342)-1))</f>
        <v/>
      </c>
      <c r="P343" s="44" t="str">
        <f t="shared" si="40"/>
        <v/>
      </c>
      <c r="Q343" s="44" t="str">
        <f t="shared" si="43"/>
        <v/>
      </c>
      <c r="R343" s="2" t="str">
        <f t="shared" si="44"/>
        <v/>
      </c>
      <c r="S343" s="12" t="str">
        <f t="shared" si="45"/>
        <v/>
      </c>
    </row>
    <row r="344" spans="2:19" x14ac:dyDescent="0.35">
      <c r="B344" s="1" t="str">
        <f t="shared" si="46"/>
        <v/>
      </c>
      <c r="C344" s="4" t="str">
        <f t="shared" si="47"/>
        <v/>
      </c>
      <c r="D344" s="4" t="str">
        <f>IF(B344="",IF(B343="","",SUM($D$6:D343)),C344*($G$2/12))</f>
        <v/>
      </c>
      <c r="E344" s="4" t="str">
        <f>IF(B344="",IF(B343="","",SUM($E$6:E343)),(E343+(C343*((1+$G$1)^(1/12)-1))/($J$2-B342)))</f>
        <v/>
      </c>
      <c r="F344" s="4" t="str">
        <f>IF(B344="",IF(B343="","",SUM($F$6:F343)),D344+E344)</f>
        <v/>
      </c>
      <c r="H344" s="1" t="str">
        <f t="shared" si="41"/>
        <v/>
      </c>
      <c r="I344" s="4" t="str">
        <f t="shared" si="42"/>
        <v/>
      </c>
      <c r="J344" s="4" t="str">
        <f>IF(H344="",IF(H343="","",SUM(J$6:J343)),I344*($G$2/12))</f>
        <v/>
      </c>
      <c r="K344" s="4" t="str">
        <f>IF(H344="",IF(H343="","",SUM($K$6:K343)),L344-J344)</f>
        <v/>
      </c>
      <c r="L344" s="4" t="str">
        <f>IF(H344="",IF(H343="","",SUM($L$6:L343)),I344*(100%+($G$2/12))^($J$2-H343)*($G$2/12)/((100%+$G$2/12)^($J$2-H343)-1))</f>
        <v/>
      </c>
      <c r="P344" s="44" t="str">
        <f t="shared" si="40"/>
        <v/>
      </c>
      <c r="Q344" s="44" t="str">
        <f t="shared" si="43"/>
        <v/>
      </c>
      <c r="R344" s="2" t="str">
        <f t="shared" si="44"/>
        <v/>
      </c>
      <c r="S344" s="12" t="str">
        <f t="shared" si="45"/>
        <v/>
      </c>
    </row>
    <row r="345" spans="2:19" x14ac:dyDescent="0.35">
      <c r="B345" s="1" t="str">
        <f t="shared" si="46"/>
        <v/>
      </c>
      <c r="C345" s="4" t="str">
        <f t="shared" si="47"/>
        <v/>
      </c>
      <c r="D345" s="4" t="str">
        <f>IF(B345="",IF(B344="","",SUM($D$6:D344)),C345*($G$2/12))</f>
        <v/>
      </c>
      <c r="E345" s="4" t="str">
        <f>IF(B345="",IF(B344="","",SUM($E$6:E344)),(E344+(C344*((1+$G$1)^(1/12)-1))/($J$2-B343)))</f>
        <v/>
      </c>
      <c r="F345" s="4" t="str">
        <f>IF(B345="",IF(B344="","",SUM($F$6:F344)),D345+E345)</f>
        <v/>
      </c>
      <c r="H345" s="1" t="str">
        <f t="shared" si="41"/>
        <v/>
      </c>
      <c r="I345" s="4" t="str">
        <f t="shared" si="42"/>
        <v/>
      </c>
      <c r="J345" s="4" t="str">
        <f>IF(H345="",IF(H344="","",SUM(J$6:J344)),I345*($G$2/12))</f>
        <v/>
      </c>
      <c r="K345" s="4" t="str">
        <f>IF(H345="",IF(H344="","",SUM($K$6:K344)),L345-J345)</f>
        <v/>
      </c>
      <c r="L345" s="4" t="str">
        <f>IF(H345="",IF(H344="","",SUM($L$6:L344)),I345*(100%+($G$2/12))^($J$2-H344)*($G$2/12)/((100%+$G$2/12)^($J$2-H344)-1))</f>
        <v/>
      </c>
      <c r="P345" s="44" t="str">
        <f t="shared" si="40"/>
        <v/>
      </c>
      <c r="Q345" s="44" t="str">
        <f t="shared" si="43"/>
        <v/>
      </c>
      <c r="R345" s="2" t="str">
        <f t="shared" si="44"/>
        <v/>
      </c>
      <c r="S345" s="12" t="str">
        <f t="shared" si="45"/>
        <v/>
      </c>
    </row>
    <row r="346" spans="2:19" x14ac:dyDescent="0.35">
      <c r="B346" s="1" t="str">
        <f t="shared" si="46"/>
        <v/>
      </c>
      <c r="C346" s="4" t="str">
        <f t="shared" si="47"/>
        <v/>
      </c>
      <c r="D346" s="4" t="str">
        <f>IF(B346="",IF(B345="","",SUM($D$6:D345)),C346*($G$2/12))</f>
        <v/>
      </c>
      <c r="E346" s="4" t="str">
        <f>IF(B346="",IF(B345="","",SUM($E$6:E345)),(E345+(C345*((1+$G$1)^(1/12)-1))/($J$2-B344)))</f>
        <v/>
      </c>
      <c r="F346" s="4" t="str">
        <f>IF(B346="",IF(B345="","",SUM($F$6:F345)),D346+E346)</f>
        <v/>
      </c>
      <c r="H346" s="1" t="str">
        <f t="shared" si="41"/>
        <v/>
      </c>
      <c r="I346" s="4" t="str">
        <f t="shared" si="42"/>
        <v/>
      </c>
      <c r="J346" s="4" t="str">
        <f>IF(H346="",IF(H345="","",SUM(J$6:J345)),I346*($G$2/12))</f>
        <v/>
      </c>
      <c r="K346" s="4" t="str">
        <f>IF(H346="",IF(H345="","",SUM($K$6:K345)),L346-J346)</f>
        <v/>
      </c>
      <c r="L346" s="4" t="str">
        <f>IF(H346="",IF(H345="","",SUM($L$6:L345)),I346*(100%+($G$2/12))^($J$2-H345)*($G$2/12)/((100%+$G$2/12)^($J$2-H345)-1))</f>
        <v/>
      </c>
      <c r="P346" s="44" t="str">
        <f t="shared" si="40"/>
        <v/>
      </c>
      <c r="Q346" s="44" t="str">
        <f t="shared" si="43"/>
        <v/>
      </c>
      <c r="R346" s="2" t="str">
        <f t="shared" si="44"/>
        <v/>
      </c>
      <c r="S346" s="12" t="str">
        <f t="shared" si="45"/>
        <v/>
      </c>
    </row>
    <row r="347" spans="2:19" x14ac:dyDescent="0.35">
      <c r="B347" s="1" t="str">
        <f t="shared" si="46"/>
        <v/>
      </c>
      <c r="C347" s="4" t="str">
        <f t="shared" si="47"/>
        <v/>
      </c>
      <c r="D347" s="4" t="str">
        <f>IF(B347="",IF(B346="","",SUM($D$6:D346)),C347*($G$2/12))</f>
        <v/>
      </c>
      <c r="E347" s="4" t="str">
        <f>IF(B347="",IF(B346="","",SUM($E$6:E346)),(E346+(C346*((1+$G$1)^(1/12)-1))/($J$2-B345)))</f>
        <v/>
      </c>
      <c r="F347" s="4" t="str">
        <f>IF(B347="",IF(B346="","",SUM($F$6:F346)),D347+E347)</f>
        <v/>
      </c>
      <c r="H347" s="1" t="str">
        <f t="shared" si="41"/>
        <v/>
      </c>
      <c r="I347" s="4" t="str">
        <f t="shared" si="42"/>
        <v/>
      </c>
      <c r="J347" s="4" t="str">
        <f>IF(H347="",IF(H346="","",SUM(J$6:J346)),I347*($G$2/12))</f>
        <v/>
      </c>
      <c r="K347" s="4" t="str">
        <f>IF(H347="",IF(H346="","",SUM($K$6:K346)),L347-J347)</f>
        <v/>
      </c>
      <c r="L347" s="4" t="str">
        <f>IF(H347="",IF(H346="","",SUM($L$6:L346)),I347*(100%+($G$2/12))^($J$2-H346)*($G$2/12)/((100%+$G$2/12)^($J$2-H346)-1))</f>
        <v/>
      </c>
      <c r="P347" s="44" t="str">
        <f t="shared" si="40"/>
        <v/>
      </c>
      <c r="Q347" s="44" t="str">
        <f t="shared" si="43"/>
        <v/>
      </c>
      <c r="R347" s="2" t="str">
        <f t="shared" si="44"/>
        <v/>
      </c>
      <c r="S347" s="12" t="str">
        <f t="shared" si="45"/>
        <v/>
      </c>
    </row>
    <row r="348" spans="2:19" x14ac:dyDescent="0.35">
      <c r="B348" s="1" t="str">
        <f t="shared" si="46"/>
        <v/>
      </c>
      <c r="C348" s="4" t="str">
        <f t="shared" si="47"/>
        <v/>
      </c>
      <c r="D348" s="4" t="str">
        <f>IF(B348="",IF(B347="","",SUM($D$6:D347)),C348*($G$2/12))</f>
        <v/>
      </c>
      <c r="E348" s="4" t="str">
        <f>IF(B348="",IF(B347="","",SUM($E$6:E347)),(E347+(C347*((1+$G$1)^(1/12)-1))/($J$2-B346)))</f>
        <v/>
      </c>
      <c r="F348" s="4" t="str">
        <f>IF(B348="",IF(B347="","",SUM($F$6:F347)),D348+E348)</f>
        <v/>
      </c>
      <c r="H348" s="1" t="str">
        <f t="shared" si="41"/>
        <v/>
      </c>
      <c r="I348" s="4" t="str">
        <f t="shared" si="42"/>
        <v/>
      </c>
      <c r="J348" s="4" t="str">
        <f>IF(H348="",IF(H347="","",SUM(J$6:J347)),I348*($G$2/12))</f>
        <v/>
      </c>
      <c r="K348" s="4" t="str">
        <f>IF(H348="",IF(H347="","",SUM($K$6:K347)),L348-J348)</f>
        <v/>
      </c>
      <c r="L348" s="4" t="str">
        <f>IF(H348="",IF(H347="","",SUM($L$6:L347)),I348*(100%+($G$2/12))^($J$2-H347)*($G$2/12)/((100%+$G$2/12)^($J$2-H347)-1))</f>
        <v/>
      </c>
      <c r="P348" s="44" t="str">
        <f t="shared" si="40"/>
        <v/>
      </c>
      <c r="Q348" s="44" t="str">
        <f t="shared" si="43"/>
        <v/>
      </c>
      <c r="R348" s="2" t="str">
        <f t="shared" si="44"/>
        <v/>
      </c>
      <c r="S348" s="12" t="str">
        <f t="shared" si="45"/>
        <v/>
      </c>
    </row>
    <row r="349" spans="2:19" x14ac:dyDescent="0.35">
      <c r="B349" s="1" t="str">
        <f t="shared" si="46"/>
        <v/>
      </c>
      <c r="C349" s="4" t="str">
        <f t="shared" si="47"/>
        <v/>
      </c>
      <c r="D349" s="4" t="str">
        <f>IF(B349="",IF(B348="","",SUM($D$6:D348)),C349*($G$2/12))</f>
        <v/>
      </c>
      <c r="E349" s="4" t="str">
        <f>IF(B349="",IF(B348="","",SUM($E$6:E348)),(E348+(C348*((1+$G$1)^(1/12)-1))/($J$2-B347)))</f>
        <v/>
      </c>
      <c r="F349" s="4" t="str">
        <f>IF(B349="",IF(B348="","",SUM($F$6:F348)),D349+E349)</f>
        <v/>
      </c>
      <c r="H349" s="1" t="str">
        <f t="shared" si="41"/>
        <v/>
      </c>
      <c r="I349" s="4" t="str">
        <f t="shared" si="42"/>
        <v/>
      </c>
      <c r="J349" s="4" t="str">
        <f>IF(H349="",IF(H348="","",SUM(J$6:J348)),I349*($G$2/12))</f>
        <v/>
      </c>
      <c r="K349" s="4" t="str">
        <f>IF(H349="",IF(H348="","",SUM($K$6:K348)),L349-J349)</f>
        <v/>
      </c>
      <c r="L349" s="4" t="str">
        <f>IF(H349="",IF(H348="","",SUM($L$6:L348)),I349*(100%+($G$2/12))^($J$2-H348)*($G$2/12)/((100%+$G$2/12)^($J$2-H348)-1))</f>
        <v/>
      </c>
      <c r="P349" s="44" t="str">
        <f t="shared" si="40"/>
        <v/>
      </c>
      <c r="Q349" s="44" t="str">
        <f t="shared" si="43"/>
        <v/>
      </c>
      <c r="R349" s="2" t="str">
        <f t="shared" si="44"/>
        <v/>
      </c>
      <c r="S349" s="12" t="str">
        <f t="shared" si="45"/>
        <v/>
      </c>
    </row>
    <row r="350" spans="2:19" x14ac:dyDescent="0.35">
      <c r="B350" s="1" t="str">
        <f t="shared" si="46"/>
        <v/>
      </c>
      <c r="C350" s="4" t="str">
        <f t="shared" si="47"/>
        <v/>
      </c>
      <c r="D350" s="4" t="str">
        <f>IF(B350="",IF(B349="","",SUM($D$6:D349)),C350*($G$2/12))</f>
        <v/>
      </c>
      <c r="E350" s="4" t="str">
        <f>IF(B350="",IF(B349="","",SUM($E$6:E349)),(E349+(C349*((1+$G$1)^(1/12)-1))/($J$2-B348)))</f>
        <v/>
      </c>
      <c r="F350" s="4" t="str">
        <f>IF(B350="",IF(B349="","",SUM($F$6:F349)),D350+E350)</f>
        <v/>
      </c>
      <c r="H350" s="1" t="str">
        <f t="shared" si="41"/>
        <v/>
      </c>
      <c r="I350" s="4" t="str">
        <f t="shared" si="42"/>
        <v/>
      </c>
      <c r="J350" s="4" t="str">
        <f>IF(H350="",IF(H349="","",SUM(J$6:J349)),I350*($G$2/12))</f>
        <v/>
      </c>
      <c r="K350" s="4" t="str">
        <f>IF(H350="",IF(H349="","",SUM($K$6:K349)),L350-J350)</f>
        <v/>
      </c>
      <c r="L350" s="4" t="str">
        <f>IF(H350="",IF(H349="","",SUM($L$6:L349)),I350*(100%+($G$2/12))^($J$2-H349)*($G$2/12)/((100%+$G$2/12)^($J$2-H349)-1))</f>
        <v/>
      </c>
      <c r="P350" s="44" t="str">
        <f t="shared" si="40"/>
        <v/>
      </c>
      <c r="Q350" s="44" t="str">
        <f t="shared" si="43"/>
        <v/>
      </c>
      <c r="R350" s="2" t="str">
        <f t="shared" si="44"/>
        <v/>
      </c>
      <c r="S350" s="12" t="str">
        <f t="shared" si="45"/>
        <v/>
      </c>
    </row>
    <row r="351" spans="2:19" x14ac:dyDescent="0.35">
      <c r="B351" s="1" t="str">
        <f t="shared" si="46"/>
        <v/>
      </c>
      <c r="C351" s="4" t="str">
        <f t="shared" si="47"/>
        <v/>
      </c>
      <c r="D351" s="4" t="str">
        <f>IF(B351="",IF(B350="","",SUM($D$6:D350)),C351*($G$2/12))</f>
        <v/>
      </c>
      <c r="E351" s="4" t="str">
        <f>IF(B351="",IF(B350="","",SUM($E$6:E350)),(E350+(C350*((1+$G$1)^(1/12)-1))/($J$2-B349)))</f>
        <v/>
      </c>
      <c r="F351" s="4" t="str">
        <f>IF(B351="",IF(B350="","",SUM($F$6:F350)),D351+E351)</f>
        <v/>
      </c>
      <c r="H351" s="1" t="str">
        <f t="shared" si="41"/>
        <v/>
      </c>
      <c r="I351" s="4" t="str">
        <f t="shared" si="42"/>
        <v/>
      </c>
      <c r="J351" s="4" t="str">
        <f>IF(H351="",IF(H350="","",SUM(J$6:J350)),I351*($G$2/12))</f>
        <v/>
      </c>
      <c r="K351" s="4" t="str">
        <f>IF(H351="",IF(H350="","",SUM($K$6:K350)),L351-J351)</f>
        <v/>
      </c>
      <c r="L351" s="4" t="str">
        <f>IF(H351="",IF(H350="","",SUM($L$6:L350)),I351*(100%+($G$2/12))^($J$2-H350)*($G$2/12)/((100%+$G$2/12)^($J$2-H350)-1))</f>
        <v/>
      </c>
      <c r="P351" s="44" t="str">
        <f t="shared" si="40"/>
        <v/>
      </c>
      <c r="Q351" s="44" t="str">
        <f t="shared" si="43"/>
        <v/>
      </c>
      <c r="R351" s="2" t="str">
        <f t="shared" si="44"/>
        <v/>
      </c>
      <c r="S351" s="12" t="str">
        <f t="shared" si="45"/>
        <v/>
      </c>
    </row>
    <row r="352" spans="2:19" x14ac:dyDescent="0.35">
      <c r="B352" s="1" t="str">
        <f t="shared" si="46"/>
        <v/>
      </c>
      <c r="C352" s="4" t="str">
        <f t="shared" si="47"/>
        <v/>
      </c>
      <c r="D352" s="4" t="str">
        <f>IF(B352="",IF(B351="","",SUM($D$6:D351)),C352*($G$2/12))</f>
        <v/>
      </c>
      <c r="E352" s="4" t="str">
        <f>IF(B352="",IF(B351="","",SUM($E$6:E351)),(E351+(C351*((1+$G$1)^(1/12)-1))/($J$2-B350)))</f>
        <v/>
      </c>
      <c r="F352" s="4" t="str">
        <f>IF(B352="",IF(B351="","",SUM($F$6:F351)),D352+E352)</f>
        <v/>
      </c>
      <c r="H352" s="1" t="str">
        <f t="shared" si="41"/>
        <v/>
      </c>
      <c r="I352" s="4" t="str">
        <f t="shared" si="42"/>
        <v/>
      </c>
      <c r="J352" s="4" t="str">
        <f>IF(H352="",IF(H351="","",SUM(J$6:J351)),I352*($G$2/12))</f>
        <v/>
      </c>
      <c r="K352" s="4" t="str">
        <f>IF(H352="",IF(H351="","",SUM($K$6:K351)),L352-J352)</f>
        <v/>
      </c>
      <c r="L352" s="4" t="str">
        <f>IF(H352="",IF(H351="","",SUM($L$6:L351)),I352*(100%+($G$2/12))^($J$2-H351)*($G$2/12)/((100%+$G$2/12)^($J$2-H351)-1))</f>
        <v/>
      </c>
      <c r="P352" s="44" t="str">
        <f t="shared" si="40"/>
        <v/>
      </c>
      <c r="Q352" s="44" t="str">
        <f t="shared" si="43"/>
        <v/>
      </c>
      <c r="R352" s="2" t="str">
        <f t="shared" si="44"/>
        <v/>
      </c>
      <c r="S352" s="12" t="str">
        <f t="shared" si="45"/>
        <v/>
      </c>
    </row>
    <row r="353" spans="2:19" x14ac:dyDescent="0.35">
      <c r="B353" s="1" t="str">
        <f t="shared" si="46"/>
        <v/>
      </c>
      <c r="C353" s="4" t="str">
        <f t="shared" si="47"/>
        <v/>
      </c>
      <c r="D353" s="4" t="str">
        <f>IF(B353="",IF(B352="","",SUM($D$6:D352)),C353*($G$2/12))</f>
        <v/>
      </c>
      <c r="E353" s="4" t="str">
        <f>IF(B353="",IF(B352="","",SUM($E$6:E352)),(E352+(C352*((1+$G$1)^(1/12)-1))/($J$2-B351)))</f>
        <v/>
      </c>
      <c r="F353" s="4" t="str">
        <f>IF(B353="",IF(B352="","",SUM($F$6:F352)),D353+E353)</f>
        <v/>
      </c>
      <c r="H353" s="1" t="str">
        <f t="shared" si="41"/>
        <v/>
      </c>
      <c r="I353" s="4" t="str">
        <f t="shared" si="42"/>
        <v/>
      </c>
      <c r="J353" s="4" t="str">
        <f>IF(H353="",IF(H352="","",SUM(J$6:J352)),I353*($G$2/12))</f>
        <v/>
      </c>
      <c r="K353" s="4" t="str">
        <f>IF(H353="",IF(H352="","",SUM($K$6:K352)),L353-J353)</f>
        <v/>
      </c>
      <c r="L353" s="4" t="str">
        <f>IF(H353="",IF(H352="","",SUM($L$6:L352)),I353*(100%+($G$2/12))^($J$2-H352)*($G$2/12)/((100%+$G$2/12)^($J$2-H352)-1))</f>
        <v/>
      </c>
      <c r="P353" s="44" t="str">
        <f t="shared" si="40"/>
        <v/>
      </c>
      <c r="Q353" s="44" t="str">
        <f t="shared" si="43"/>
        <v/>
      </c>
      <c r="R353" s="2" t="str">
        <f t="shared" si="44"/>
        <v/>
      </c>
      <c r="S353" s="12" t="str">
        <f t="shared" si="45"/>
        <v/>
      </c>
    </row>
    <row r="354" spans="2:19" x14ac:dyDescent="0.35">
      <c r="B354" s="1" t="str">
        <f t="shared" si="46"/>
        <v/>
      </c>
      <c r="C354" s="4" t="str">
        <f t="shared" si="47"/>
        <v/>
      </c>
      <c r="D354" s="4" t="str">
        <f>IF(B354="",IF(B353="","",SUM($D$6:D353)),C354*($G$2/12))</f>
        <v/>
      </c>
      <c r="E354" s="4" t="str">
        <f>IF(B354="",IF(B353="","",SUM($E$6:E353)),(E353+(C353*((1+$G$1)^(1/12)-1))/($J$2-B352)))</f>
        <v/>
      </c>
      <c r="F354" s="4" t="str">
        <f>IF(B354="",IF(B353="","",SUM($F$6:F353)),D354+E354)</f>
        <v/>
      </c>
      <c r="H354" s="1" t="str">
        <f t="shared" si="41"/>
        <v/>
      </c>
      <c r="I354" s="4" t="str">
        <f t="shared" si="42"/>
        <v/>
      </c>
      <c r="J354" s="4" t="str">
        <f>IF(H354="",IF(H353="","",SUM(J$6:J353)),I354*($G$2/12))</f>
        <v/>
      </c>
      <c r="K354" s="4" t="str">
        <f>IF(H354="",IF(H353="","",SUM($K$6:K353)),L354-J354)</f>
        <v/>
      </c>
      <c r="L354" s="4" t="str">
        <f>IF(H354="",IF(H353="","",SUM($L$6:L353)),I354*(100%+($G$2/12))^($J$2-H353)*($G$2/12)/((100%+$G$2/12)^($J$2-H353)-1))</f>
        <v/>
      </c>
      <c r="P354" s="44" t="str">
        <f t="shared" si="40"/>
        <v/>
      </c>
      <c r="Q354" s="44" t="str">
        <f t="shared" si="43"/>
        <v/>
      </c>
      <c r="R354" s="2" t="str">
        <f t="shared" si="44"/>
        <v/>
      </c>
      <c r="S354" s="12" t="str">
        <f t="shared" si="45"/>
        <v/>
      </c>
    </row>
    <row r="355" spans="2:19" x14ac:dyDescent="0.35">
      <c r="B355" s="1" t="str">
        <f t="shared" si="46"/>
        <v/>
      </c>
      <c r="C355" s="4" t="str">
        <f t="shared" si="47"/>
        <v/>
      </c>
      <c r="D355" s="4" t="str">
        <f>IF(B355="",IF(B354="","",SUM($D$6:D354)),C355*($G$2/12))</f>
        <v/>
      </c>
      <c r="E355" s="4" t="str">
        <f>IF(B355="",IF(B354="","",SUM($E$6:E354)),(E354+(C354*((1+$G$1)^(1/12)-1))/($J$2-B353)))</f>
        <v/>
      </c>
      <c r="F355" s="4" t="str">
        <f>IF(B355="",IF(B354="","",SUM($F$6:F354)),D355+E355)</f>
        <v/>
      </c>
      <c r="H355" s="1" t="str">
        <f t="shared" si="41"/>
        <v/>
      </c>
      <c r="I355" s="4" t="str">
        <f t="shared" si="42"/>
        <v/>
      </c>
      <c r="J355" s="4" t="str">
        <f>IF(H355="",IF(H354="","",SUM(J$6:J354)),I355*($G$2/12))</f>
        <v/>
      </c>
      <c r="K355" s="4" t="str">
        <f>IF(H355="",IF(H354="","",SUM($K$6:K354)),L355-J355)</f>
        <v/>
      </c>
      <c r="L355" s="4" t="str">
        <f>IF(H355="",IF(H354="","",SUM($L$6:L354)),I355*(100%+($G$2/12))^($J$2-H354)*($G$2/12)/((100%+$G$2/12)^($J$2-H354)-1))</f>
        <v/>
      </c>
      <c r="P355" s="44" t="str">
        <f t="shared" si="40"/>
        <v/>
      </c>
      <c r="Q355" s="44" t="str">
        <f t="shared" si="43"/>
        <v/>
      </c>
      <c r="R355" s="2" t="str">
        <f t="shared" si="44"/>
        <v/>
      </c>
      <c r="S355" s="12" t="str">
        <f t="shared" si="45"/>
        <v/>
      </c>
    </row>
    <row r="356" spans="2:19" x14ac:dyDescent="0.35">
      <c r="B356" s="1" t="str">
        <f t="shared" si="46"/>
        <v/>
      </c>
      <c r="C356" s="4" t="str">
        <f t="shared" si="47"/>
        <v/>
      </c>
      <c r="D356" s="4" t="str">
        <f>IF(B356="",IF(B355="","",SUM($D$6:D355)),C356*($G$2/12))</f>
        <v/>
      </c>
      <c r="E356" s="4" t="str">
        <f>IF(B356="",IF(B355="","",SUM($E$6:E355)),(E355+(C355*((1+$G$1)^(1/12)-1))/($J$2-B354)))</f>
        <v/>
      </c>
      <c r="F356" s="4" t="str">
        <f>IF(B356="",IF(B355="","",SUM($F$6:F355)),D356+E356)</f>
        <v/>
      </c>
      <c r="H356" s="1" t="str">
        <f t="shared" si="41"/>
        <v/>
      </c>
      <c r="I356" s="4" t="str">
        <f t="shared" si="42"/>
        <v/>
      </c>
      <c r="J356" s="4" t="str">
        <f>IF(H356="",IF(H355="","",SUM(J$6:J355)),I356*($G$2/12))</f>
        <v/>
      </c>
      <c r="K356" s="4" t="str">
        <f>IF(H356="",IF(H355="","",SUM($K$6:K355)),L356-J356)</f>
        <v/>
      </c>
      <c r="L356" s="4" t="str">
        <f>IF(H356="",IF(H355="","",SUM($L$6:L355)),I356*(100%+($G$2/12))^($J$2-H355)*($G$2/12)/((100%+$G$2/12)^($J$2-H355)-1))</f>
        <v/>
      </c>
      <c r="P356" s="44" t="str">
        <f t="shared" si="40"/>
        <v/>
      </c>
      <c r="Q356" s="44" t="str">
        <f t="shared" si="43"/>
        <v/>
      </c>
      <c r="R356" s="2" t="str">
        <f t="shared" si="44"/>
        <v/>
      </c>
      <c r="S356" s="12" t="str">
        <f t="shared" si="45"/>
        <v/>
      </c>
    </row>
    <row r="357" spans="2:19" x14ac:dyDescent="0.35">
      <c r="B357" s="1" t="str">
        <f t="shared" si="46"/>
        <v/>
      </c>
      <c r="C357" s="4" t="str">
        <f t="shared" si="47"/>
        <v/>
      </c>
      <c r="D357" s="4" t="str">
        <f>IF(B357="",IF(B356="","",SUM($D$6:D356)),C357*($G$2/12))</f>
        <v/>
      </c>
      <c r="E357" s="4" t="str">
        <f>IF(B357="",IF(B356="","",SUM($E$6:E356)),(E356+(C356*((1+$G$1)^(1/12)-1))/($J$2-B355)))</f>
        <v/>
      </c>
      <c r="F357" s="4" t="str">
        <f>IF(B357="",IF(B356="","",SUM($F$6:F356)),D357+E357)</f>
        <v/>
      </c>
      <c r="H357" s="1" t="str">
        <f t="shared" si="41"/>
        <v/>
      </c>
      <c r="I357" s="4" t="str">
        <f t="shared" si="42"/>
        <v/>
      </c>
      <c r="J357" s="4" t="str">
        <f>IF(H357="",IF(H356="","",SUM(J$6:J356)),I357*($G$2/12))</f>
        <v/>
      </c>
      <c r="K357" s="4" t="str">
        <f>IF(H357="",IF(H356="","",SUM($K$6:K356)),L357-J357)</f>
        <v/>
      </c>
      <c r="L357" s="4" t="str">
        <f>IF(H357="",IF(H356="","",SUM($L$6:L356)),I357*(100%+($G$2/12))^($J$2-H356)*($G$2/12)/((100%+$G$2/12)^($J$2-H356)-1))</f>
        <v/>
      </c>
      <c r="P357" s="44" t="str">
        <f t="shared" si="40"/>
        <v/>
      </c>
      <c r="Q357" s="44" t="str">
        <f t="shared" si="43"/>
        <v/>
      </c>
      <c r="R357" s="2" t="str">
        <f t="shared" si="44"/>
        <v/>
      </c>
      <c r="S357" s="12" t="str">
        <f t="shared" si="45"/>
        <v/>
      </c>
    </row>
    <row r="358" spans="2:19" x14ac:dyDescent="0.35">
      <c r="B358" s="1" t="str">
        <f t="shared" si="46"/>
        <v/>
      </c>
      <c r="C358" s="4" t="str">
        <f t="shared" si="47"/>
        <v/>
      </c>
      <c r="D358" s="4" t="str">
        <f>IF(B358="",IF(B357="","",SUM($D$6:D357)),C358*($G$2/12))</f>
        <v/>
      </c>
      <c r="E358" s="4" t="str">
        <f>IF(B358="",IF(B357="","",SUM($E$6:E357)),(E357+(C357*((1+$G$1)^(1/12)-1))/($J$2-B356)))</f>
        <v/>
      </c>
      <c r="F358" s="4" t="str">
        <f>IF(B358="",IF(B357="","",SUM($F$6:F357)),D358+E358)</f>
        <v/>
      </c>
      <c r="H358" s="1" t="str">
        <f t="shared" si="41"/>
        <v/>
      </c>
      <c r="I358" s="4" t="str">
        <f t="shared" si="42"/>
        <v/>
      </c>
      <c r="J358" s="4" t="str">
        <f>IF(H358="",IF(H357="","",SUM(J$6:J357)),I358*($G$2/12))</f>
        <v/>
      </c>
      <c r="K358" s="4" t="str">
        <f>IF(H358="",IF(H357="","",SUM($K$6:K357)),L358-J358)</f>
        <v/>
      </c>
      <c r="L358" s="4" t="str">
        <f>IF(H358="",IF(H357="","",SUM($L$6:L357)),I358*(100%+($G$2/12))^($J$2-H357)*($G$2/12)/((100%+$G$2/12)^($J$2-H357)-1))</f>
        <v/>
      </c>
      <c r="P358" s="44" t="str">
        <f t="shared" si="40"/>
        <v/>
      </c>
      <c r="Q358" s="44" t="str">
        <f t="shared" si="43"/>
        <v/>
      </c>
      <c r="R358" s="2" t="str">
        <f t="shared" si="44"/>
        <v/>
      </c>
      <c r="S358" s="12" t="str">
        <f t="shared" si="45"/>
        <v/>
      </c>
    </row>
    <row r="359" spans="2:19" x14ac:dyDescent="0.35">
      <c r="B359" s="1" t="str">
        <f t="shared" si="46"/>
        <v/>
      </c>
      <c r="C359" s="4" t="str">
        <f t="shared" si="47"/>
        <v/>
      </c>
      <c r="D359" s="4" t="str">
        <f>IF(B359="",IF(B358="","",SUM($D$6:D358)),C359*($G$2/12))</f>
        <v/>
      </c>
      <c r="E359" s="4" t="str">
        <f>IF(B359="",IF(B358="","",SUM($E$6:E358)),(E358+(C358*((1+$G$1)^(1/12)-1))/($J$2-B357)))</f>
        <v/>
      </c>
      <c r="F359" s="4" t="str">
        <f>IF(B359="",IF(B358="","",SUM($F$6:F358)),D359+E359)</f>
        <v/>
      </c>
      <c r="H359" s="1" t="str">
        <f t="shared" si="41"/>
        <v/>
      </c>
      <c r="I359" s="4" t="str">
        <f t="shared" si="42"/>
        <v/>
      </c>
      <c r="J359" s="4" t="str">
        <f>IF(H359="",IF(H358="","",SUM(J$6:J358)),I359*($G$2/12))</f>
        <v/>
      </c>
      <c r="K359" s="4" t="str">
        <f>IF(H359="",IF(H358="","",SUM($K$6:K358)),L359-J359)</f>
        <v/>
      </c>
      <c r="L359" s="4" t="str">
        <f>IF(H359="",IF(H358="","",SUM($L$6:L358)),I359*(100%+($G$2/12))^($J$2-H358)*($G$2/12)/((100%+$G$2/12)^($J$2-H358)-1))</f>
        <v/>
      </c>
      <c r="P359" s="44" t="str">
        <f t="shared" si="40"/>
        <v/>
      </c>
      <c r="Q359" s="44" t="str">
        <f t="shared" si="43"/>
        <v/>
      </c>
      <c r="R359" s="2" t="str">
        <f t="shared" si="44"/>
        <v/>
      </c>
      <c r="S359" s="12" t="str">
        <f t="shared" si="45"/>
        <v/>
      </c>
    </row>
    <row r="360" spans="2:19" x14ac:dyDescent="0.35">
      <c r="B360" s="1" t="str">
        <f t="shared" si="46"/>
        <v/>
      </c>
      <c r="C360" s="4" t="str">
        <f t="shared" si="47"/>
        <v/>
      </c>
      <c r="D360" s="4" t="str">
        <f>IF(B360="",IF(B359="","",SUM($D$6:D359)),C360*($G$2/12))</f>
        <v/>
      </c>
      <c r="E360" s="4" t="str">
        <f>IF(B360="",IF(B359="","",SUM($E$6:E359)),(E359+(C359*((1+$G$1)^(1/12)-1))/($J$2-B358)))</f>
        <v/>
      </c>
      <c r="F360" s="4" t="str">
        <f>IF(B360="",IF(B359="","",SUM($F$6:F359)),D360+E360)</f>
        <v/>
      </c>
      <c r="H360" s="1" t="str">
        <f t="shared" si="41"/>
        <v/>
      </c>
      <c r="I360" s="4" t="str">
        <f t="shared" si="42"/>
        <v/>
      </c>
      <c r="J360" s="4" t="str">
        <f>IF(H360="",IF(H359="","",SUM(J$6:J359)),I360*($G$2/12))</f>
        <v/>
      </c>
      <c r="K360" s="4" t="str">
        <f>IF(H360="",IF(H359="","",SUM($K$6:K359)),L360-J360)</f>
        <v/>
      </c>
      <c r="L360" s="4" t="str">
        <f>IF(H360="",IF(H359="","",SUM($L$6:L359)),I360*(100%+($G$2/12))^($J$2-H359)*($G$2/12)/((100%+$G$2/12)^($J$2-H359)-1))</f>
        <v/>
      </c>
      <c r="P360" s="44" t="str">
        <f t="shared" si="40"/>
        <v/>
      </c>
      <c r="Q360" s="44" t="str">
        <f t="shared" si="43"/>
        <v/>
      </c>
      <c r="R360" s="2" t="str">
        <f t="shared" si="44"/>
        <v/>
      </c>
      <c r="S360" s="12" t="str">
        <f t="shared" si="45"/>
        <v/>
      </c>
    </row>
    <row r="361" spans="2:19" x14ac:dyDescent="0.35">
      <c r="B361" s="1" t="str">
        <f t="shared" si="46"/>
        <v/>
      </c>
      <c r="C361" s="4" t="str">
        <f t="shared" si="47"/>
        <v/>
      </c>
      <c r="D361" s="4" t="str">
        <f>IF(B361="",IF(B360="","",SUM($D$6:D360)),C361*($G$2/12))</f>
        <v/>
      </c>
      <c r="E361" s="4" t="str">
        <f>IF(B361="",IF(B360="","",SUM($E$6:E360)),(E360+(C360*((1+$G$1)^(1/12)-1))/($J$2-B359)))</f>
        <v/>
      </c>
      <c r="F361" s="4" t="str">
        <f>IF(B361="",IF(B360="","",SUM($F$6:F360)),D361+E361)</f>
        <v/>
      </c>
      <c r="H361" s="1" t="str">
        <f t="shared" si="41"/>
        <v/>
      </c>
      <c r="I361" s="4" t="str">
        <f t="shared" si="42"/>
        <v/>
      </c>
      <c r="J361" s="4" t="str">
        <f>IF(H361="",IF(H360="","",SUM(J$6:J360)),I361*($G$2/12))</f>
        <v/>
      </c>
      <c r="K361" s="4" t="str">
        <f>IF(H361="",IF(H360="","",SUM($K$6:K360)),L361-J361)</f>
        <v/>
      </c>
      <c r="L361" s="4" t="str">
        <f>IF(H361="",IF(H360="","",SUM($L$6:L360)),I361*(100%+($G$2/12))^($J$2-H360)*($G$2/12)/((100%+$G$2/12)^($J$2-H360)-1))</f>
        <v/>
      </c>
      <c r="P361" s="44" t="str">
        <f t="shared" si="40"/>
        <v/>
      </c>
      <c r="Q361" s="44" t="str">
        <f t="shared" si="43"/>
        <v/>
      </c>
      <c r="R361" s="2" t="str">
        <f t="shared" si="44"/>
        <v/>
      </c>
      <c r="S361" s="12" t="str">
        <f t="shared" si="45"/>
        <v/>
      </c>
    </row>
    <row r="362" spans="2:19" x14ac:dyDescent="0.35">
      <c r="B362" s="1" t="str">
        <f t="shared" si="46"/>
        <v/>
      </c>
      <c r="C362" s="4" t="str">
        <f t="shared" si="47"/>
        <v/>
      </c>
      <c r="D362" s="4" t="str">
        <f>IF(B362="",IF(B361="","",SUM($D$6:D361)),C362*($G$2/12))</f>
        <v/>
      </c>
      <c r="E362" s="4" t="str">
        <f>IF(B362="",IF(B361="","",SUM($E$6:E361)),(E361+(C361*((1+$G$1)^(1/12)-1))/($J$2-B360)))</f>
        <v/>
      </c>
      <c r="F362" s="4" t="str">
        <f>IF(B362="",IF(B361="","",SUM($F$6:F361)),D362+E362)</f>
        <v/>
      </c>
      <c r="H362" s="1" t="str">
        <f t="shared" si="41"/>
        <v/>
      </c>
      <c r="I362" s="4" t="str">
        <f t="shared" si="42"/>
        <v/>
      </c>
      <c r="J362" s="4" t="str">
        <f>IF(H362="",IF(H361="","",SUM(J$6:J361)),I362*($G$2/12))</f>
        <v/>
      </c>
      <c r="K362" s="4" t="str">
        <f>IF(H362="",IF(H361="","",SUM($K$6:K361)),L362-J362)</f>
        <v/>
      </c>
      <c r="L362" s="4" t="str">
        <f>IF(H362="",IF(H361="","",SUM($L$6:L361)),I362*(100%+($G$2/12))^($J$2-H361)*($G$2/12)/((100%+$G$2/12)^($J$2-H361)-1))</f>
        <v/>
      </c>
      <c r="P362" s="44" t="str">
        <f t="shared" si="40"/>
        <v/>
      </c>
      <c r="Q362" s="44" t="str">
        <f t="shared" si="43"/>
        <v/>
      </c>
      <c r="R362" s="2" t="str">
        <f t="shared" si="44"/>
        <v/>
      </c>
      <c r="S362" s="12" t="str">
        <f t="shared" si="45"/>
        <v/>
      </c>
    </row>
    <row r="363" spans="2:19" x14ac:dyDescent="0.35">
      <c r="B363" s="1" t="str">
        <f t="shared" si="46"/>
        <v/>
      </c>
      <c r="C363" s="4" t="str">
        <f t="shared" si="47"/>
        <v/>
      </c>
      <c r="D363" s="4" t="str">
        <f>IF(B363="",IF(B362="","",SUM($D$6:D362)),C363*($G$2/12))</f>
        <v/>
      </c>
      <c r="E363" s="4" t="str">
        <f>IF(B363="",IF(B362="","",SUM($E$6:E362)),(E362+(C362*((1+$G$1)^(1/12)-1))/($J$2-B361)))</f>
        <v/>
      </c>
      <c r="F363" s="4" t="str">
        <f>IF(B363="",IF(B362="","",SUM($F$6:F362)),D363+E363)</f>
        <v/>
      </c>
      <c r="H363" s="1" t="str">
        <f t="shared" si="41"/>
        <v/>
      </c>
      <c r="I363" s="4" t="str">
        <f t="shared" si="42"/>
        <v/>
      </c>
      <c r="J363" s="4" t="str">
        <f>IF(H363="",IF(H362="","",SUM(J$6:J362)),I363*($G$2/12))</f>
        <v/>
      </c>
      <c r="K363" s="4" t="str">
        <f>IF(H363="",IF(H362="","",SUM($K$6:K362)),L363-J363)</f>
        <v/>
      </c>
      <c r="L363" s="4" t="str">
        <f>IF(H363="",IF(H362="","",SUM($L$6:L362)),I363*(100%+($G$2/12))^($J$2-H362)*($G$2/12)/((100%+$G$2/12)^($J$2-H362)-1))</f>
        <v/>
      </c>
      <c r="P363" s="44" t="str">
        <f t="shared" si="40"/>
        <v/>
      </c>
      <c r="Q363" s="44" t="str">
        <f t="shared" si="43"/>
        <v/>
      </c>
      <c r="R363" s="2" t="str">
        <f t="shared" si="44"/>
        <v/>
      </c>
      <c r="S363" s="12" t="str">
        <f t="shared" si="45"/>
        <v/>
      </c>
    </row>
    <row r="364" spans="2:19" x14ac:dyDescent="0.35">
      <c r="B364" s="1" t="str">
        <f t="shared" si="46"/>
        <v/>
      </c>
      <c r="C364" s="4" t="str">
        <f t="shared" si="47"/>
        <v/>
      </c>
      <c r="D364" s="4" t="str">
        <f>IF(B364="",IF(B363="","",SUM($D$6:D363)),C364*($G$2/12))</f>
        <v/>
      </c>
      <c r="E364" s="4" t="str">
        <f>IF(B364="",IF(B363="","",SUM($E$6:E363)),(E363+(C363*((1+$G$1)^(1/12)-1))/($J$2-B362)))</f>
        <v/>
      </c>
      <c r="F364" s="4" t="str">
        <f>IF(B364="",IF(B363="","",SUM($F$6:F363)),D364+E364)</f>
        <v/>
      </c>
      <c r="H364" s="1" t="str">
        <f t="shared" si="41"/>
        <v/>
      </c>
      <c r="I364" s="4" t="str">
        <f t="shared" si="42"/>
        <v/>
      </c>
      <c r="J364" s="4" t="str">
        <f>IF(H364="",IF(H363="","",SUM(J$6:J363)),I364*($G$2/12))</f>
        <v/>
      </c>
      <c r="K364" s="4" t="str">
        <f>IF(H364="",IF(H363="","",SUM($K$6:K363)),L364-J364)</f>
        <v/>
      </c>
      <c r="L364" s="4" t="str">
        <f>IF(H364="",IF(H363="","",SUM($L$6:L363)),I364*(100%+($G$2/12))^($J$2-H363)*($G$2/12)/((100%+$G$2/12)^($J$2-H363)-1))</f>
        <v/>
      </c>
      <c r="P364" s="44" t="str">
        <f t="shared" si="40"/>
        <v/>
      </c>
      <c r="Q364" s="44" t="str">
        <f t="shared" si="43"/>
        <v/>
      </c>
      <c r="R364" s="2" t="str">
        <f t="shared" si="44"/>
        <v/>
      </c>
      <c r="S364" s="12" t="str">
        <f t="shared" si="45"/>
        <v/>
      </c>
    </row>
    <row r="365" spans="2:19" x14ac:dyDescent="0.35">
      <c r="B365" s="1" t="str">
        <f t="shared" si="46"/>
        <v/>
      </c>
      <c r="C365" s="4" t="str">
        <f t="shared" si="47"/>
        <v/>
      </c>
      <c r="D365" s="4" t="str">
        <f>IF(B365="",IF(B364="","",SUM($D$6:D364)),C365*($G$2/12))</f>
        <v/>
      </c>
      <c r="E365" s="4" t="str">
        <f>IF(B365="",IF(B364="","",SUM($E$6:E364)),(E364+(C364*((1+$G$1)^(1/12)-1))/($J$2-B363)))</f>
        <v/>
      </c>
      <c r="F365" s="4" t="str">
        <f>IF(B365="",IF(B364="","",SUM($F$6:F364)),D365+E365)</f>
        <v/>
      </c>
      <c r="H365" s="1" t="str">
        <f t="shared" si="41"/>
        <v/>
      </c>
      <c r="I365" s="4" t="str">
        <f t="shared" si="42"/>
        <v/>
      </c>
      <c r="J365" s="4" t="str">
        <f>IF(H365="",IF(H364="","",SUM(J$6:J364)),I365*($G$2/12))</f>
        <v/>
      </c>
      <c r="K365" s="4" t="str">
        <f>IF(H365="",IF(H364="","",SUM($K$6:K364)),L365-J365)</f>
        <v/>
      </c>
      <c r="L365" s="4" t="str">
        <f>IF(H365="",IF(H364="","",SUM($L$6:L364)),I365*(100%+($G$2/12))^($J$2-H364)*($G$2/12)/((100%+$G$2/12)^($J$2-H364)-1))</f>
        <v/>
      </c>
      <c r="P365" s="44" t="str">
        <f t="shared" si="40"/>
        <v/>
      </c>
      <c r="Q365" s="44" t="str">
        <f t="shared" si="43"/>
        <v/>
      </c>
      <c r="R365" s="2" t="str">
        <f t="shared" si="44"/>
        <v/>
      </c>
      <c r="S365" s="12" t="str">
        <f t="shared" si="45"/>
        <v/>
      </c>
    </row>
    <row r="366" spans="2:19" x14ac:dyDescent="0.35">
      <c r="B366" s="1" t="str">
        <f t="shared" si="46"/>
        <v/>
      </c>
      <c r="C366" s="4" t="str">
        <f t="shared" si="47"/>
        <v/>
      </c>
      <c r="D366" s="4" t="str">
        <f>IF(B366="",IF(B365="","",SUM($D$6:D365)),C366*($G$2/12))</f>
        <v/>
      </c>
      <c r="E366" s="4" t="str">
        <f>IF(B366="",IF(B365="","",SUM($E$6:E365)),(E365+(C365*((1+$G$1)^(1/12)-1))/($J$2-B364)))</f>
        <v/>
      </c>
      <c r="F366" s="4" t="str">
        <f>IF(B366="",IF(B365="","",SUM($F$6:F365)),D366+E366)</f>
        <v/>
      </c>
      <c r="H366" s="1" t="str">
        <f t="shared" si="41"/>
        <v/>
      </c>
      <c r="I366" s="4" t="str">
        <f t="shared" si="42"/>
        <v/>
      </c>
      <c r="J366" s="4" t="str">
        <f>IF(H366="",IF(H365="","",SUM(J$6:J365)),I366*($G$2/12))</f>
        <v/>
      </c>
      <c r="K366" s="4" t="str">
        <f>IF(H366="",IF(H365="","",SUM($K$6:K365)),L366-J366)</f>
        <v/>
      </c>
      <c r="L366" s="4" t="str">
        <f>IF(H366="",IF(H365="","",SUM($L$6:L365)),I366*(100%+($G$2/12))^($J$2-H365)*($G$2/12)/((100%+$G$2/12)^($J$2-H365)-1))</f>
        <v/>
      </c>
      <c r="P366" s="44" t="str">
        <f t="shared" si="40"/>
        <v/>
      </c>
      <c r="Q366" s="44" t="str">
        <f t="shared" si="43"/>
        <v/>
      </c>
      <c r="R366" s="2" t="str">
        <f t="shared" si="44"/>
        <v/>
      </c>
      <c r="S366" s="12" t="str">
        <f t="shared" si="45"/>
        <v/>
      </c>
    </row>
    <row r="367" spans="2:19" x14ac:dyDescent="0.35">
      <c r="B367" s="1" t="str">
        <f>IF(B366="","",IF($J$2&gt;=B366+1,B366+1,""))</f>
        <v/>
      </c>
      <c r="C367" s="4" t="str">
        <f t="shared" si="47"/>
        <v/>
      </c>
      <c r="D367" s="4" t="str">
        <f>IF(B367="",IF(B366="","",SUM($D$6:D366)),C367*($G$2/12))</f>
        <v/>
      </c>
      <c r="E367" s="4" t="str">
        <f>IF(B367="",IF(B366="","",SUM($E$6:E366)),(E366+(C366*((1+$G$1)^(1/12)-1))/($J$2-B365)))</f>
        <v/>
      </c>
      <c r="F367" s="4" t="str">
        <f>IF(B367="",IF(B366="","",SUM($F$6:F366)),D367+E367)</f>
        <v/>
      </c>
      <c r="H367" s="1" t="str">
        <f t="shared" si="41"/>
        <v/>
      </c>
      <c r="I367" s="4" t="str">
        <f t="shared" si="42"/>
        <v/>
      </c>
      <c r="J367" s="4" t="str">
        <f>IF(H367="",IF(H366="","",SUM(J$6:J366)),I367*($G$2/12))</f>
        <v/>
      </c>
      <c r="K367" s="4" t="str">
        <f>IF(H367="",IF(H366="","",SUM($K$6:K366)),L367-J367)</f>
        <v/>
      </c>
      <c r="L367" s="4" t="str">
        <f>IF(H367="",IF(H366="","",SUM($L$6:L366)),I367*(100%+($G$2/12))^($J$2-H366)*($G$2/12)/((100%+$G$2/12)^($J$2-H366)-1))</f>
        <v/>
      </c>
      <c r="P367" s="44" t="str">
        <f t="shared" si="40"/>
        <v/>
      </c>
      <c r="Q367" s="44" t="str">
        <f t="shared" si="43"/>
        <v/>
      </c>
      <c r="R367" s="2" t="str">
        <f t="shared" si="44"/>
        <v/>
      </c>
      <c r="S367" s="12" t="str">
        <f t="shared" si="45"/>
        <v/>
      </c>
    </row>
    <row r="368" spans="2:19" x14ac:dyDescent="0.35">
      <c r="B368" s="1" t="str">
        <f t="shared" ref="B368:B431" si="48">IF(B367="","",IF($J$2&gt;=B367+1,B367+1,""))</f>
        <v/>
      </c>
      <c r="C368" s="4" t="str">
        <f t="shared" si="47"/>
        <v/>
      </c>
      <c r="D368" s="4" t="str">
        <f>IF(B368="",IF(B367="","",SUM($D$6:D367)),C368*($G$2/12))</f>
        <v/>
      </c>
      <c r="E368" s="4" t="str">
        <f>IF(B368="",IF(B367="","",SUM($E$6:E367)),(E367+(C367*((1+$G$1)^(1/12)-1))/($J$2-B366)))</f>
        <v/>
      </c>
      <c r="F368" s="4" t="str">
        <f>IF(B368="",IF(B367="","",SUM($F$6:F367)),D368+E368)</f>
        <v/>
      </c>
      <c r="H368" s="1" t="str">
        <f t="shared" si="41"/>
        <v/>
      </c>
      <c r="I368" s="4" t="str">
        <f t="shared" si="42"/>
        <v/>
      </c>
      <c r="J368" s="4" t="str">
        <f>IF(H368="",IF(H367="","",SUM(J$6:J367)),I368*($G$2/12))</f>
        <v/>
      </c>
      <c r="K368" s="4" t="str">
        <f>IF(H368="",IF(H367="","",SUM($K$6:K367)),L368-J368)</f>
        <v/>
      </c>
      <c r="L368" s="4" t="str">
        <f>IF(H368="",IF(H367="","",SUM($L$6:L367)),I368*(100%+($G$2/12))^($J$2-H367)*($G$2/12)/((100%+$G$2/12)^($J$2-H367)-1))</f>
        <v/>
      </c>
      <c r="P368" s="44" t="str">
        <f t="shared" si="40"/>
        <v/>
      </c>
      <c r="Q368" s="44" t="str">
        <f t="shared" si="43"/>
        <v/>
      </c>
      <c r="R368" s="2" t="str">
        <f t="shared" si="44"/>
        <v/>
      </c>
      <c r="S368" s="12" t="str">
        <f t="shared" si="45"/>
        <v/>
      </c>
    </row>
    <row r="369" spans="2:19" x14ac:dyDescent="0.35">
      <c r="B369" s="1" t="str">
        <f t="shared" si="48"/>
        <v/>
      </c>
      <c r="C369" s="4" t="str">
        <f t="shared" si="47"/>
        <v/>
      </c>
      <c r="D369" s="4" t="str">
        <f>IF(B369="",IF(B368="","",SUM($D$6:D368)),C369*($G$2/12))</f>
        <v/>
      </c>
      <c r="E369" s="4" t="str">
        <f>IF(B369="",IF(B368="","",SUM($E$6:E368)),(E368+(C368*((1+$G$1)^(1/12)-1))/($J$2-B367)))</f>
        <v/>
      </c>
      <c r="F369" s="4" t="str">
        <f>IF(B369="",IF(B368="","",SUM($F$6:F368)),D369+E369)</f>
        <v/>
      </c>
      <c r="H369" s="1" t="str">
        <f t="shared" si="41"/>
        <v/>
      </c>
      <c r="I369" s="4" t="str">
        <f t="shared" si="42"/>
        <v/>
      </c>
      <c r="J369" s="4" t="str">
        <f>IF(H369="",IF(H368="","",SUM(J$6:J368)),I369*($G$2/12))</f>
        <v/>
      </c>
      <c r="K369" s="4" t="str">
        <f>IF(H369="",IF(H368="","",SUM($K$6:K368)),L369-J369)</f>
        <v/>
      </c>
      <c r="L369" s="4" t="str">
        <f>IF(H369="",IF(H368="","",SUM($L$6:L368)),I369*(100%+($G$2/12))^($J$2-H368)*($G$2/12)/((100%+$G$2/12)^($J$2-H368)-1))</f>
        <v/>
      </c>
      <c r="P369" s="44" t="str">
        <f t="shared" si="40"/>
        <v/>
      </c>
      <c r="Q369" s="44" t="str">
        <f t="shared" si="43"/>
        <v/>
      </c>
      <c r="R369" s="2" t="str">
        <f t="shared" si="44"/>
        <v/>
      </c>
      <c r="S369" s="12" t="str">
        <f t="shared" si="45"/>
        <v/>
      </c>
    </row>
    <row r="370" spans="2:19" x14ac:dyDescent="0.35">
      <c r="B370" s="1" t="str">
        <f t="shared" si="48"/>
        <v/>
      </c>
      <c r="C370" s="4" t="str">
        <f t="shared" si="47"/>
        <v/>
      </c>
      <c r="D370" s="4" t="str">
        <f>IF(B370="",IF(B369="","",SUM($D$6:D369)),C370*($G$2/12))</f>
        <v/>
      </c>
      <c r="E370" s="4" t="str">
        <f>IF(B370="",IF(B369="","",SUM($E$6:E369)),(E369+(C369*((1+$G$1)^(1/12)-1))/($J$2-B368)))</f>
        <v/>
      </c>
      <c r="F370" s="4" t="str">
        <f>IF(B370="",IF(B369="","",SUM($F$6:F369)),D370+E370)</f>
        <v/>
      </c>
      <c r="H370" s="1" t="str">
        <f t="shared" si="41"/>
        <v/>
      </c>
      <c r="I370" s="4" t="str">
        <f t="shared" si="42"/>
        <v/>
      </c>
      <c r="J370" s="4" t="str">
        <f>IF(H370="",IF(H369="","",SUM(J$6:J369)),I370*($G$2/12))</f>
        <v/>
      </c>
      <c r="K370" s="4" t="str">
        <f>IF(H370="",IF(H369="","",SUM($K$6:K369)),L370-J370)</f>
        <v/>
      </c>
      <c r="L370" s="4" t="str">
        <f>IF(H370="",IF(H369="","",SUM($L$6:L369)),I370*(100%+($G$2/12))^($J$2-H369)*($G$2/12)/((100%+$G$2/12)^($J$2-H369)-1))</f>
        <v/>
      </c>
      <c r="P370" s="44" t="str">
        <f t="shared" si="40"/>
        <v/>
      </c>
      <c r="Q370" s="44" t="str">
        <f t="shared" si="43"/>
        <v/>
      </c>
      <c r="R370" s="2" t="str">
        <f t="shared" si="44"/>
        <v/>
      </c>
      <c r="S370" s="12" t="str">
        <f t="shared" si="45"/>
        <v/>
      </c>
    </row>
    <row r="371" spans="2:19" x14ac:dyDescent="0.35">
      <c r="B371" s="1" t="str">
        <f t="shared" si="48"/>
        <v/>
      </c>
      <c r="C371" s="4" t="str">
        <f t="shared" si="47"/>
        <v/>
      </c>
      <c r="D371" s="4" t="str">
        <f>IF(B371="",IF(B370="","",SUM($D$6:D370)),C371*($G$2/12))</f>
        <v/>
      </c>
      <c r="E371" s="4" t="str">
        <f>IF(B371="",IF(B370="","",SUM($E$6:E370)),(E370+(C370*((1+$G$1)^(1/12)-1))/($J$2-B369)))</f>
        <v/>
      </c>
      <c r="F371" s="4" t="str">
        <f>IF(B371="",IF(B370="","",SUM($F$6:F370)),D371+E371)</f>
        <v/>
      </c>
      <c r="H371" s="1" t="str">
        <f t="shared" si="41"/>
        <v/>
      </c>
      <c r="I371" s="4" t="str">
        <f t="shared" si="42"/>
        <v/>
      </c>
      <c r="J371" s="4" t="str">
        <f>IF(H371="",IF(H370="","",SUM(J$6:J370)),I371*($G$2/12))</f>
        <v/>
      </c>
      <c r="K371" s="4" t="str">
        <f>IF(H371="",IF(H370="","",SUM($K$6:K370)),L371-J371)</f>
        <v/>
      </c>
      <c r="L371" s="4" t="str">
        <f>IF(H371="",IF(H370="","",SUM($L$6:L370)),I371*(100%+($G$2/12))^($J$2-H370)*($G$2/12)/((100%+$G$2/12)^($J$2-H370)-1))</f>
        <v/>
      </c>
      <c r="P371" s="44" t="str">
        <f t="shared" si="40"/>
        <v/>
      </c>
      <c r="Q371" s="44" t="str">
        <f t="shared" si="43"/>
        <v/>
      </c>
      <c r="R371" s="2" t="str">
        <f t="shared" si="44"/>
        <v/>
      </c>
      <c r="S371" s="12" t="str">
        <f t="shared" si="45"/>
        <v/>
      </c>
    </row>
    <row r="372" spans="2:19" x14ac:dyDescent="0.35">
      <c r="B372" s="1" t="str">
        <f t="shared" si="48"/>
        <v/>
      </c>
      <c r="C372" s="4" t="str">
        <f t="shared" si="47"/>
        <v/>
      </c>
      <c r="D372" s="4" t="str">
        <f>IF(B372="",IF(B371="","",SUM($D$6:D371)),C372*($G$2/12))</f>
        <v/>
      </c>
      <c r="E372" s="4" t="str">
        <f>IF(B372="",IF(B371="","",SUM($E$6:E371)),(E371+(C371*((1+$G$1)^(1/12)-1))/($J$2-B370)))</f>
        <v/>
      </c>
      <c r="F372" s="4" t="str">
        <f>IF(B372="",IF(B371="","",SUM($F$6:F371)),D372+E372)</f>
        <v/>
      </c>
      <c r="H372" s="1" t="str">
        <f t="shared" si="41"/>
        <v/>
      </c>
      <c r="I372" s="4" t="str">
        <f t="shared" si="42"/>
        <v/>
      </c>
      <c r="J372" s="4" t="str">
        <f>IF(H372="",IF(H371="","",SUM(J$6:J371)),I372*($G$2/12))</f>
        <v/>
      </c>
      <c r="K372" s="4" t="str">
        <f>IF(H372="",IF(H371="","",SUM($K$6:K371)),L372-J372)</f>
        <v/>
      </c>
      <c r="L372" s="4" t="str">
        <f>IF(H372="",IF(H371="","",SUM($L$6:L371)),I372*(100%+($G$2/12))^($J$2-H371)*($G$2/12)/((100%+$G$2/12)^($J$2-H371)-1))</f>
        <v/>
      </c>
      <c r="P372" s="44" t="str">
        <f t="shared" si="40"/>
        <v/>
      </c>
      <c r="Q372" s="44" t="str">
        <f t="shared" si="43"/>
        <v/>
      </c>
      <c r="R372" s="2" t="str">
        <f t="shared" si="44"/>
        <v/>
      </c>
      <c r="S372" s="12" t="str">
        <f t="shared" si="45"/>
        <v/>
      </c>
    </row>
    <row r="373" spans="2:19" x14ac:dyDescent="0.35">
      <c r="B373" s="1" t="str">
        <f t="shared" si="48"/>
        <v/>
      </c>
      <c r="C373" s="4" t="str">
        <f t="shared" si="47"/>
        <v/>
      </c>
      <c r="D373" s="4" t="str">
        <f>IF(B373="",IF(B372="","",SUM($D$6:D372)),C373*($G$2/12))</f>
        <v/>
      </c>
      <c r="E373" s="4" t="str">
        <f>IF(B373="",IF(B372="","",SUM($E$6:E372)),(E372+(C372*((1+$G$1)^(1/12)-1))/($J$2-B371)))</f>
        <v/>
      </c>
      <c r="F373" s="4" t="str">
        <f>IF(B373="",IF(B372="","",SUM($F$6:F372)),D373+E373)</f>
        <v/>
      </c>
      <c r="H373" s="1" t="str">
        <f t="shared" si="41"/>
        <v/>
      </c>
      <c r="I373" s="4" t="str">
        <f t="shared" si="42"/>
        <v/>
      </c>
      <c r="J373" s="4" t="str">
        <f>IF(H373="",IF(H372="","",SUM(J$6:J372)),I373*($G$2/12))</f>
        <v/>
      </c>
      <c r="K373" s="4" t="str">
        <f>IF(H373="",IF(H372="","",SUM($K$6:K372)),L373-J373)</f>
        <v/>
      </c>
      <c r="L373" s="4" t="str">
        <f>IF(H373="",IF(H372="","",SUM($L$6:L372)),I373*(100%+($G$2/12))^($J$2-H372)*($G$2/12)/((100%+$G$2/12)^($J$2-H372)-1))</f>
        <v/>
      </c>
      <c r="P373" s="44" t="str">
        <f t="shared" si="40"/>
        <v/>
      </c>
      <c r="Q373" s="44" t="str">
        <f t="shared" si="43"/>
        <v/>
      </c>
      <c r="R373" s="2" t="str">
        <f t="shared" si="44"/>
        <v/>
      </c>
      <c r="S373" s="12" t="str">
        <f t="shared" si="45"/>
        <v/>
      </c>
    </row>
    <row r="374" spans="2:19" x14ac:dyDescent="0.35">
      <c r="B374" s="1" t="str">
        <f t="shared" si="48"/>
        <v/>
      </c>
      <c r="C374" s="4" t="str">
        <f t="shared" si="47"/>
        <v/>
      </c>
      <c r="D374" s="4" t="str">
        <f>IF(B374="",IF(B373="","",SUM($D$6:D373)),C374*($G$2/12))</f>
        <v/>
      </c>
      <c r="E374" s="4" t="str">
        <f>IF(B374="",IF(B373="","",SUM($E$6:E373)),(E373+(C373*((1+$G$1)^(1/12)-1))/($J$2-B372)))</f>
        <v/>
      </c>
      <c r="F374" s="4" t="str">
        <f>IF(B374="",IF(B373="","",SUM($F$6:F373)),D374+E374)</f>
        <v/>
      </c>
      <c r="H374" s="1" t="str">
        <f t="shared" si="41"/>
        <v/>
      </c>
      <c r="I374" s="4" t="str">
        <f t="shared" si="42"/>
        <v/>
      </c>
      <c r="J374" s="4" t="str">
        <f>IF(H374="",IF(H373="","",SUM(J$6:J373)),I374*($G$2/12))</f>
        <v/>
      </c>
      <c r="K374" s="4" t="str">
        <f>IF(H374="",IF(H373="","",SUM($K$6:K373)),L374-J374)</f>
        <v/>
      </c>
      <c r="L374" s="4" t="str">
        <f>IF(H374="",IF(H373="","",SUM($L$6:L373)),I374*(100%+($G$2/12))^($J$2-H373)*($G$2/12)/((100%+$G$2/12)^($J$2-H373)-1))</f>
        <v/>
      </c>
      <c r="P374" s="44" t="str">
        <f t="shared" si="40"/>
        <v/>
      </c>
      <c r="Q374" s="44" t="str">
        <f t="shared" si="43"/>
        <v/>
      </c>
      <c r="R374" s="2" t="str">
        <f t="shared" si="44"/>
        <v/>
      </c>
      <c r="S374" s="12" t="str">
        <f t="shared" si="45"/>
        <v/>
      </c>
    </row>
    <row r="375" spans="2:19" x14ac:dyDescent="0.35">
      <c r="B375" s="1" t="str">
        <f t="shared" si="48"/>
        <v/>
      </c>
      <c r="C375" s="4" t="str">
        <f t="shared" si="47"/>
        <v/>
      </c>
      <c r="D375" s="4" t="str">
        <f>IF(B375="",IF(B374="","",SUM($D$6:D374)),C375*($G$2/12))</f>
        <v/>
      </c>
      <c r="E375" s="4" t="str">
        <f>IF(B375="",IF(B374="","",SUM($E$6:E374)),(E374+(C374*((1+$G$1)^(1/12)-1))/($J$2-B373)))</f>
        <v/>
      </c>
      <c r="F375" s="4" t="str">
        <f>IF(B375="",IF(B374="","",SUM($F$6:F374)),D375+E375)</f>
        <v/>
      </c>
      <c r="H375" s="1" t="str">
        <f t="shared" si="41"/>
        <v/>
      </c>
      <c r="I375" s="4" t="str">
        <f t="shared" si="42"/>
        <v/>
      </c>
      <c r="J375" s="4" t="str">
        <f>IF(H375="",IF(H374="","",SUM(J$6:J374)),I375*($G$2/12))</f>
        <v/>
      </c>
      <c r="K375" s="4" t="str">
        <f>IF(H375="",IF(H374="","",SUM($K$6:K374)),L375-J375)</f>
        <v/>
      </c>
      <c r="L375" s="4" t="str">
        <f>IF(H375="",IF(H374="","",SUM($L$6:L374)),I375*(100%+($G$2/12))^($J$2-H374)*($G$2/12)/((100%+$G$2/12)^($J$2-H374)-1))</f>
        <v/>
      </c>
      <c r="P375" s="44" t="str">
        <f t="shared" si="40"/>
        <v/>
      </c>
      <c r="Q375" s="44" t="str">
        <f t="shared" si="43"/>
        <v/>
      </c>
      <c r="R375" s="2" t="str">
        <f t="shared" si="44"/>
        <v/>
      </c>
      <c r="S375" s="12" t="str">
        <f t="shared" si="45"/>
        <v/>
      </c>
    </row>
    <row r="376" spans="2:19" x14ac:dyDescent="0.35">
      <c r="B376" s="1" t="str">
        <f t="shared" si="48"/>
        <v/>
      </c>
      <c r="C376" s="4" t="str">
        <f t="shared" si="47"/>
        <v/>
      </c>
      <c r="D376" s="4" t="str">
        <f>IF(B376="",IF(B375="","",SUM($D$6:D375)),C376*($G$2/12))</f>
        <v/>
      </c>
      <c r="E376" s="4" t="str">
        <f>IF(B376="",IF(B375="","",SUM($E$6:E375)),(E375+(C375*((1+$G$1)^(1/12)-1))/($J$2-B374)))</f>
        <v/>
      </c>
      <c r="F376" s="4" t="str">
        <f>IF(B376="",IF(B375="","",SUM($F$6:F375)),D376+E376)</f>
        <v/>
      </c>
      <c r="H376" s="1" t="str">
        <f t="shared" si="41"/>
        <v/>
      </c>
      <c r="I376" s="4" t="str">
        <f t="shared" si="42"/>
        <v/>
      </c>
      <c r="J376" s="4" t="str">
        <f>IF(H376="",IF(H375="","",SUM(J$6:J375)),I376*($G$2/12))</f>
        <v/>
      </c>
      <c r="K376" s="4" t="str">
        <f>IF(H376="",IF(H375="","",SUM($K$6:K375)),L376-J376)</f>
        <v/>
      </c>
      <c r="L376" s="4" t="str">
        <f>IF(H376="",IF(H375="","",SUM($L$6:L375)),I376*(100%+($G$2/12))^($J$2-H375)*($G$2/12)/((100%+$G$2/12)^($J$2-H375)-1))</f>
        <v/>
      </c>
      <c r="P376" s="44" t="str">
        <f t="shared" si="40"/>
        <v/>
      </c>
      <c r="Q376" s="44" t="str">
        <f t="shared" si="43"/>
        <v/>
      </c>
      <c r="R376" s="2" t="str">
        <f t="shared" si="44"/>
        <v/>
      </c>
      <c r="S376" s="12" t="str">
        <f t="shared" si="45"/>
        <v/>
      </c>
    </row>
    <row r="377" spans="2:19" x14ac:dyDescent="0.35">
      <c r="B377" s="1" t="str">
        <f t="shared" si="48"/>
        <v/>
      </c>
      <c r="C377" s="4" t="str">
        <f t="shared" si="47"/>
        <v/>
      </c>
      <c r="D377" s="4" t="str">
        <f>IF(B377="",IF(B376="","",SUM($D$6:D376)),C377*($G$2/12))</f>
        <v/>
      </c>
      <c r="E377" s="4" t="str">
        <f>IF(B377="",IF(B376="","",SUM($E$6:E376)),(E376+(C376*((1+$G$1)^(1/12)-1))/($J$2-B375)))</f>
        <v/>
      </c>
      <c r="F377" s="4" t="str">
        <f>IF(B377="",IF(B376="","",SUM($F$6:F376)),D377+E377)</f>
        <v/>
      </c>
      <c r="H377" s="1" t="str">
        <f t="shared" si="41"/>
        <v/>
      </c>
      <c r="I377" s="4" t="str">
        <f t="shared" si="42"/>
        <v/>
      </c>
      <c r="J377" s="4" t="str">
        <f>IF(H377="",IF(H376="","",SUM(J$6:J376)),I377*($G$2/12))</f>
        <v/>
      </c>
      <c r="K377" s="4" t="str">
        <f>IF(H377="",IF(H376="","",SUM($K$6:K376)),L377-J377)</f>
        <v/>
      </c>
      <c r="L377" s="4" t="str">
        <f>IF(H377="",IF(H376="","",SUM($L$6:L376)),I377*(100%+($G$2/12))^($J$2-H376)*($G$2/12)/((100%+$G$2/12)^($J$2-H376)-1))</f>
        <v/>
      </c>
      <c r="P377" s="44" t="str">
        <f t="shared" si="40"/>
        <v/>
      </c>
      <c r="Q377" s="44" t="str">
        <f t="shared" si="43"/>
        <v/>
      </c>
      <c r="R377" s="2" t="str">
        <f t="shared" si="44"/>
        <v/>
      </c>
      <c r="S377" s="12" t="str">
        <f t="shared" si="45"/>
        <v/>
      </c>
    </row>
    <row r="378" spans="2:19" x14ac:dyDescent="0.35">
      <c r="B378" s="1" t="str">
        <f t="shared" si="48"/>
        <v/>
      </c>
      <c r="C378" s="4" t="str">
        <f t="shared" si="47"/>
        <v/>
      </c>
      <c r="D378" s="4" t="str">
        <f>IF(B378="",IF(B377="","",SUM($D$6:D377)),C378*($G$2/12))</f>
        <v/>
      </c>
      <c r="E378" s="4" t="str">
        <f>IF(B378="",IF(B377="","",SUM($E$6:E377)),(E377+(C377*((1+$G$1)^(1/12)-1))/($J$2-B376)))</f>
        <v/>
      </c>
      <c r="F378" s="4" t="str">
        <f>IF(B378="",IF(B377="","",SUM($F$6:F377)),D378+E378)</f>
        <v/>
      </c>
      <c r="H378" s="1" t="str">
        <f t="shared" si="41"/>
        <v/>
      </c>
      <c r="I378" s="4" t="str">
        <f t="shared" si="42"/>
        <v/>
      </c>
      <c r="J378" s="4" t="str">
        <f>IF(H378="",IF(H377="","",SUM(J$6:J377)),I378*($G$2/12))</f>
        <v/>
      </c>
      <c r="K378" s="4" t="str">
        <f>IF(H378="",IF(H377="","",SUM($K$6:K377)),L378-J378)</f>
        <v/>
      </c>
      <c r="L378" s="4" t="str">
        <f>IF(H378="",IF(H377="","",SUM($L$6:L377)),I378*(100%+($G$2/12))^($J$2-H377)*($G$2/12)/((100%+$G$2/12)^($J$2-H377)-1))</f>
        <v/>
      </c>
      <c r="P378" s="44" t="str">
        <f t="shared" si="40"/>
        <v/>
      </c>
      <c r="Q378" s="44" t="str">
        <f t="shared" si="43"/>
        <v/>
      </c>
      <c r="R378" s="2" t="str">
        <f t="shared" si="44"/>
        <v/>
      </c>
      <c r="S378" s="12" t="str">
        <f t="shared" si="45"/>
        <v/>
      </c>
    </row>
    <row r="379" spans="2:19" x14ac:dyDescent="0.35">
      <c r="B379" s="1" t="str">
        <f t="shared" si="48"/>
        <v/>
      </c>
      <c r="C379" s="4" t="str">
        <f t="shared" si="47"/>
        <v/>
      </c>
      <c r="D379" s="4" t="str">
        <f>IF(B379="",IF(B378="","",SUM($D$6:D378)),C379*($G$2/12))</f>
        <v/>
      </c>
      <c r="E379" s="4" t="str">
        <f>IF(B379="",IF(B378="","",SUM($E$6:E378)),(E378+(C378*((1+$G$1)^(1/12)-1))/($J$2-B377)))</f>
        <v/>
      </c>
      <c r="F379" s="4" t="str">
        <f>IF(B379="",IF(B378="","",SUM($F$6:F378)),D379+E379)</f>
        <v/>
      </c>
      <c r="H379" s="1" t="str">
        <f t="shared" si="41"/>
        <v/>
      </c>
      <c r="I379" s="4" t="str">
        <f t="shared" si="42"/>
        <v/>
      </c>
      <c r="J379" s="4" t="str">
        <f>IF(H379="",IF(H378="","",SUM(J$6:J378)),I379*($G$2/12))</f>
        <v/>
      </c>
      <c r="K379" s="4" t="str">
        <f>IF(H379="",IF(H378="","",SUM($K$6:K378)),L379-J379)</f>
        <v/>
      </c>
      <c r="L379" s="4" t="str">
        <f>IF(H379="",IF(H378="","",SUM($L$6:L378)),I379*(100%+($G$2/12))^($J$2-H378)*($G$2/12)/((100%+$G$2/12)^($J$2-H378)-1))</f>
        <v/>
      </c>
      <c r="P379" s="44" t="str">
        <f t="shared" si="40"/>
        <v/>
      </c>
      <c r="Q379" s="44" t="str">
        <f t="shared" si="43"/>
        <v/>
      </c>
      <c r="R379" s="2" t="str">
        <f t="shared" si="44"/>
        <v/>
      </c>
      <c r="S379" s="12" t="str">
        <f t="shared" si="45"/>
        <v/>
      </c>
    </row>
    <row r="380" spans="2:19" x14ac:dyDescent="0.35">
      <c r="B380" s="1" t="str">
        <f t="shared" si="48"/>
        <v/>
      </c>
      <c r="C380" s="4" t="str">
        <f t="shared" si="47"/>
        <v/>
      </c>
      <c r="D380" s="4" t="str">
        <f>IF(B380="",IF(B379="","",SUM($D$6:D379)),C380*($G$2/12))</f>
        <v/>
      </c>
      <c r="E380" s="4" t="str">
        <f>IF(B380="",IF(B379="","",SUM($E$6:E379)),(E379+(C379*((1+$G$1)^(1/12)-1))/($J$2-B378)))</f>
        <v/>
      </c>
      <c r="F380" s="4" t="str">
        <f>IF(B380="",IF(B379="","",SUM($F$6:F379)),D380+E380)</f>
        <v/>
      </c>
      <c r="H380" s="1" t="str">
        <f t="shared" si="41"/>
        <v/>
      </c>
      <c r="I380" s="4" t="str">
        <f t="shared" si="42"/>
        <v/>
      </c>
      <c r="J380" s="4" t="str">
        <f>IF(H380="",IF(H379="","",SUM(J$6:J379)),I380*($G$2/12))</f>
        <v/>
      </c>
      <c r="K380" s="4" t="str">
        <f>IF(H380="",IF(H379="","",SUM($K$6:K379)),L380-J380)</f>
        <v/>
      </c>
      <c r="L380" s="4" t="str">
        <f>IF(H380="",IF(H379="","",SUM($L$6:L379)),I380*(100%+($G$2/12))^($J$2-H379)*($G$2/12)/((100%+$G$2/12)^($J$2-H379)-1))</f>
        <v/>
      </c>
      <c r="P380" s="44" t="str">
        <f t="shared" si="40"/>
        <v/>
      </c>
      <c r="Q380" s="44" t="str">
        <f t="shared" si="43"/>
        <v/>
      </c>
      <c r="R380" s="2" t="str">
        <f t="shared" si="44"/>
        <v/>
      </c>
      <c r="S380" s="12" t="str">
        <f t="shared" si="45"/>
        <v/>
      </c>
    </row>
    <row r="381" spans="2:19" x14ac:dyDescent="0.35">
      <c r="B381" s="1" t="str">
        <f t="shared" si="48"/>
        <v/>
      </c>
      <c r="C381" s="4" t="str">
        <f t="shared" si="47"/>
        <v/>
      </c>
      <c r="D381" s="4" t="str">
        <f>IF(B381="",IF(B380="","",SUM($D$6:D380)),C381*($G$2/12))</f>
        <v/>
      </c>
      <c r="E381" s="4" t="str">
        <f>IF(B381="",IF(B380="","",SUM($E$6:E380)),(E380+(C380*((1+$G$1)^(1/12)-1))/($J$2-B379)))</f>
        <v/>
      </c>
      <c r="F381" s="4" t="str">
        <f>IF(B381="",IF(B380="","",SUM($F$6:F380)),D381+E381)</f>
        <v/>
      </c>
      <c r="H381" s="1" t="str">
        <f t="shared" si="41"/>
        <v/>
      </c>
      <c r="I381" s="4" t="str">
        <f t="shared" si="42"/>
        <v/>
      </c>
      <c r="J381" s="4" t="str">
        <f>IF(H381="",IF(H380="","",SUM(J$6:J380)),I381*($G$2/12))</f>
        <v/>
      </c>
      <c r="K381" s="4" t="str">
        <f>IF(H381="",IF(H380="","",SUM($K$6:K380)),L381-J381)</f>
        <v/>
      </c>
      <c r="L381" s="4" t="str">
        <f>IF(H381="",IF(H380="","",SUM($L$6:L380)),I381*(100%+($G$2/12))^($J$2-H380)*($G$2/12)/((100%+$G$2/12)^($J$2-H380)-1))</f>
        <v/>
      </c>
      <c r="P381" s="44" t="str">
        <f t="shared" si="40"/>
        <v/>
      </c>
      <c r="Q381" s="44" t="str">
        <f t="shared" si="43"/>
        <v/>
      </c>
      <c r="R381" s="2" t="str">
        <f t="shared" si="44"/>
        <v/>
      </c>
      <c r="S381" s="12" t="str">
        <f t="shared" si="45"/>
        <v/>
      </c>
    </row>
    <row r="382" spans="2:19" x14ac:dyDescent="0.35">
      <c r="B382" s="1" t="str">
        <f t="shared" si="48"/>
        <v/>
      </c>
      <c r="C382" s="4" t="str">
        <f t="shared" si="47"/>
        <v/>
      </c>
      <c r="D382" s="4" t="str">
        <f>IF(B382="",IF(B381="","",SUM($D$6:D381)),C382*($G$2/12))</f>
        <v/>
      </c>
      <c r="E382" s="4" t="str">
        <f>IF(B382="",IF(B381="","",SUM($E$6:E381)),(E381+(C381*((1+$G$1)^(1/12)-1))/($J$2-B380)))</f>
        <v/>
      </c>
      <c r="F382" s="4" t="str">
        <f>IF(B382="",IF(B381="","",SUM($F$6:F381)),D382+E382)</f>
        <v/>
      </c>
      <c r="H382" s="1" t="str">
        <f t="shared" si="41"/>
        <v/>
      </c>
      <c r="I382" s="4" t="str">
        <f t="shared" si="42"/>
        <v/>
      </c>
      <c r="J382" s="4" t="str">
        <f>IF(H382="",IF(H381="","",SUM(J$6:J381)),I382*($G$2/12))</f>
        <v/>
      </c>
      <c r="K382" s="4" t="str">
        <f>IF(H382="",IF(H381="","",SUM($K$6:K381)),L382-J382)</f>
        <v/>
      </c>
      <c r="L382" s="4" t="str">
        <f>IF(H382="",IF(H381="","",SUM($L$6:L381)),I382*(100%+($G$2/12))^($J$2-H381)*($G$2/12)/((100%+$G$2/12)^($J$2-H381)-1))</f>
        <v/>
      </c>
      <c r="P382" s="44" t="str">
        <f t="shared" si="40"/>
        <v/>
      </c>
      <c r="Q382" s="44" t="str">
        <f t="shared" si="43"/>
        <v/>
      </c>
      <c r="R382" s="2" t="str">
        <f t="shared" si="44"/>
        <v/>
      </c>
      <c r="S382" s="12" t="str">
        <f t="shared" si="45"/>
        <v/>
      </c>
    </row>
    <row r="383" spans="2:19" x14ac:dyDescent="0.35">
      <c r="B383" s="1" t="str">
        <f t="shared" si="48"/>
        <v/>
      </c>
      <c r="C383" s="4" t="str">
        <f t="shared" si="47"/>
        <v/>
      </c>
      <c r="D383" s="4" t="str">
        <f>IF(B383="",IF(B382="","",SUM($D$6:D382)),C383*($G$2/12))</f>
        <v/>
      </c>
      <c r="E383" s="4" t="str">
        <f>IF(B383="",IF(B382="","",SUM($E$6:E382)),(E382+(C382*((1+$G$1)^(1/12)-1))/($J$2-B381)))</f>
        <v/>
      </c>
      <c r="F383" s="4" t="str">
        <f>IF(B383="",IF(B382="","",SUM($F$6:F382)),D383+E383)</f>
        <v/>
      </c>
      <c r="H383" s="1" t="str">
        <f t="shared" si="41"/>
        <v/>
      </c>
      <c r="I383" s="4" t="str">
        <f t="shared" si="42"/>
        <v/>
      </c>
      <c r="J383" s="4" t="str">
        <f>IF(H383="",IF(H382="","",SUM(J$6:J382)),I383*($G$2/12))</f>
        <v/>
      </c>
      <c r="K383" s="4" t="str">
        <f>IF(H383="",IF(H382="","",SUM($K$6:K382)),L383-J383)</f>
        <v/>
      </c>
      <c r="L383" s="4" t="str">
        <f>IF(H383="",IF(H382="","",SUM($L$6:L382)),I383*(100%+($G$2/12))^($J$2-H382)*($G$2/12)/((100%+$G$2/12)^($J$2-H382)-1))</f>
        <v/>
      </c>
      <c r="P383" s="44" t="str">
        <f t="shared" si="40"/>
        <v/>
      </c>
      <c r="Q383" s="44" t="str">
        <f t="shared" si="43"/>
        <v/>
      </c>
      <c r="R383" s="2" t="str">
        <f t="shared" si="44"/>
        <v/>
      </c>
      <c r="S383" s="12" t="str">
        <f t="shared" si="45"/>
        <v/>
      </c>
    </row>
    <row r="384" spans="2:19" x14ac:dyDescent="0.35">
      <c r="B384" s="1" t="str">
        <f t="shared" si="48"/>
        <v/>
      </c>
      <c r="C384" s="4" t="str">
        <f t="shared" si="47"/>
        <v/>
      </c>
      <c r="D384" s="4" t="str">
        <f>IF(B384="",IF(B383="","",SUM($D$6:D383)),C384*($G$2/12))</f>
        <v/>
      </c>
      <c r="E384" s="4" t="str">
        <f>IF(B384="",IF(B383="","",SUM($E$6:E383)),(E383+(C383*((1+$G$1)^(1/12)-1))/($J$2-B382)))</f>
        <v/>
      </c>
      <c r="F384" s="4" t="str">
        <f>IF(B384="",IF(B383="","",SUM($F$6:F383)),D384+E384)</f>
        <v/>
      </c>
      <c r="H384" s="1" t="str">
        <f t="shared" si="41"/>
        <v/>
      </c>
      <c r="I384" s="4" t="str">
        <f t="shared" si="42"/>
        <v/>
      </c>
      <c r="J384" s="4" t="str">
        <f>IF(H384="",IF(H383="","",SUM(J$6:J383)),I384*($G$2/12))</f>
        <v/>
      </c>
      <c r="K384" s="4" t="str">
        <f>IF(H384="",IF(H383="","",SUM($K$6:K383)),L384-J384)</f>
        <v/>
      </c>
      <c r="L384" s="4" t="str">
        <f>IF(H384="",IF(H383="","",SUM($L$6:L383)),I384*(100%+($G$2/12))^($J$2-H383)*($G$2/12)/((100%+$G$2/12)^($J$2-H383)-1))</f>
        <v/>
      </c>
      <c r="P384" s="44" t="str">
        <f t="shared" si="40"/>
        <v/>
      </c>
      <c r="Q384" s="44" t="str">
        <f t="shared" si="43"/>
        <v/>
      </c>
      <c r="R384" s="2" t="str">
        <f t="shared" si="44"/>
        <v/>
      </c>
      <c r="S384" s="12" t="str">
        <f t="shared" si="45"/>
        <v/>
      </c>
    </row>
    <row r="385" spans="2:19" x14ac:dyDescent="0.35">
      <c r="B385" s="1" t="str">
        <f t="shared" si="48"/>
        <v/>
      </c>
      <c r="C385" s="4" t="str">
        <f t="shared" si="47"/>
        <v/>
      </c>
      <c r="D385" s="4" t="str">
        <f>IF(B385="",IF(B384="","",SUM($D$6:D384)),C385*($G$2/12))</f>
        <v/>
      </c>
      <c r="E385" s="4" t="str">
        <f>IF(B385="",IF(B384="","",SUM($E$6:E384)),(E384+(C384*((1+$G$1)^(1/12)-1))/($J$2-B383)))</f>
        <v/>
      </c>
      <c r="F385" s="4" t="str">
        <f>IF(B385="",IF(B384="","",SUM($F$6:F384)),D385+E385)</f>
        <v/>
      </c>
      <c r="H385" s="1" t="str">
        <f t="shared" si="41"/>
        <v/>
      </c>
      <c r="I385" s="4" t="str">
        <f t="shared" si="42"/>
        <v/>
      </c>
      <c r="J385" s="4" t="str">
        <f>IF(H385="",IF(H384="","",SUM(J$6:J384)),I385*($G$2/12))</f>
        <v/>
      </c>
      <c r="K385" s="4" t="str">
        <f>IF(H385="",IF(H384="","",SUM($K$6:K384)),L385-J385)</f>
        <v/>
      </c>
      <c r="L385" s="4" t="str">
        <f>IF(H385="",IF(H384="","",SUM($L$6:L384)),I385*(100%+($G$2/12))^($J$2-H384)*($G$2/12)/((100%+$G$2/12)^($J$2-H384)-1))</f>
        <v/>
      </c>
      <c r="P385" s="44" t="str">
        <f t="shared" si="40"/>
        <v/>
      </c>
      <c r="Q385" s="44" t="str">
        <f t="shared" si="43"/>
        <v/>
      </c>
      <c r="R385" s="2" t="str">
        <f t="shared" si="44"/>
        <v/>
      </c>
      <c r="S385" s="12" t="str">
        <f t="shared" si="45"/>
        <v/>
      </c>
    </row>
    <row r="386" spans="2:19" x14ac:dyDescent="0.35">
      <c r="B386" s="1" t="str">
        <f t="shared" si="48"/>
        <v/>
      </c>
      <c r="C386" s="4" t="str">
        <f t="shared" si="47"/>
        <v/>
      </c>
      <c r="D386" s="4" t="str">
        <f>IF(B386="",IF(B385="","",SUM($D$6:D385)),C386*($G$2/12))</f>
        <v/>
      </c>
      <c r="E386" s="4" t="str">
        <f>IF(B386="",IF(B385="","",SUM($E$6:E385)),(E385+(C385*((1+$G$1)^(1/12)-1))/($J$2-B384)))</f>
        <v/>
      </c>
      <c r="F386" s="4" t="str">
        <f>IF(B386="",IF(B385="","",SUM($F$6:F385)),D386+E386)</f>
        <v/>
      </c>
      <c r="H386" s="1" t="str">
        <f t="shared" si="41"/>
        <v/>
      </c>
      <c r="I386" s="4" t="str">
        <f t="shared" si="42"/>
        <v/>
      </c>
      <c r="J386" s="4" t="str">
        <f>IF(H386="",IF(H385="","",SUM(J$6:J385)),I386*($G$2/12))</f>
        <v/>
      </c>
      <c r="K386" s="4" t="str">
        <f>IF(H386="",IF(H385="","",SUM($K$6:K385)),L386-J386)</f>
        <v/>
      </c>
      <c r="L386" s="4" t="str">
        <f>IF(H386="",IF(H385="","",SUM($L$6:L385)),I386*(100%+($G$2/12))^($J$2-H385)*($G$2/12)/((100%+$G$2/12)^($J$2-H385)-1))</f>
        <v/>
      </c>
      <c r="P386" s="44" t="str">
        <f t="shared" si="40"/>
        <v/>
      </c>
      <c r="Q386" s="44" t="str">
        <f t="shared" si="43"/>
        <v/>
      </c>
      <c r="R386" s="2" t="str">
        <f t="shared" si="44"/>
        <v/>
      </c>
      <c r="S386" s="12" t="str">
        <f t="shared" si="45"/>
        <v/>
      </c>
    </row>
    <row r="387" spans="2:19" x14ac:dyDescent="0.35">
      <c r="B387" s="1" t="str">
        <f t="shared" si="48"/>
        <v/>
      </c>
      <c r="C387" s="4" t="str">
        <f t="shared" si="47"/>
        <v/>
      </c>
      <c r="D387" s="4" t="str">
        <f>IF(B387="",IF(B386="","",SUM($D$6:D386)),C387*($G$2/12))</f>
        <v/>
      </c>
      <c r="E387" s="4" t="str">
        <f>IF(B387="",IF(B386="","",SUM($E$6:E386)),(E386+(C386*((1+$G$1)^(1/12)-1))/($J$2-B385)))</f>
        <v/>
      </c>
      <c r="F387" s="4" t="str">
        <f>IF(B387="",IF(B386="","",SUM($F$6:F386)),D387+E387)</f>
        <v/>
      </c>
      <c r="H387" s="1" t="str">
        <f t="shared" si="41"/>
        <v/>
      </c>
      <c r="I387" s="4" t="str">
        <f t="shared" si="42"/>
        <v/>
      </c>
      <c r="J387" s="4" t="str">
        <f>IF(H387="",IF(H386="","",SUM(J$6:J386)),I387*($G$2/12))</f>
        <v/>
      </c>
      <c r="K387" s="4" t="str">
        <f>IF(H387="",IF(H386="","",SUM($K$6:K386)),L387-J387)</f>
        <v/>
      </c>
      <c r="L387" s="4" t="str">
        <f>IF(H387="",IF(H386="","",SUM($L$6:L386)),I387*(100%+($G$2/12))^($J$2-H386)*($G$2/12)/((100%+$G$2/12)^($J$2-H386)-1))</f>
        <v/>
      </c>
      <c r="P387" s="44" t="str">
        <f t="shared" si="40"/>
        <v/>
      </c>
      <c r="Q387" s="44" t="str">
        <f t="shared" si="43"/>
        <v/>
      </c>
      <c r="R387" s="2" t="str">
        <f t="shared" si="44"/>
        <v/>
      </c>
      <c r="S387" s="12" t="str">
        <f t="shared" si="45"/>
        <v/>
      </c>
    </row>
    <row r="388" spans="2:19" x14ac:dyDescent="0.35">
      <c r="B388" s="1" t="str">
        <f t="shared" si="48"/>
        <v/>
      </c>
      <c r="C388" s="4" t="str">
        <f t="shared" si="47"/>
        <v/>
      </c>
      <c r="D388" s="4" t="str">
        <f>IF(B388="",IF(B387="","",SUM($D$6:D387)),C388*($G$2/12))</f>
        <v/>
      </c>
      <c r="E388" s="4" t="str">
        <f>IF(B388="",IF(B387="","",SUM($E$6:E387)),(E387+(C387*((1+$G$1)^(1/12)-1))/($J$2-B386)))</f>
        <v/>
      </c>
      <c r="F388" s="4" t="str">
        <f>IF(B388="",IF(B387="","",SUM($F$6:F387)),D388+E388)</f>
        <v/>
      </c>
      <c r="H388" s="1" t="str">
        <f t="shared" si="41"/>
        <v/>
      </c>
      <c r="I388" s="4" t="str">
        <f t="shared" si="42"/>
        <v/>
      </c>
      <c r="J388" s="4" t="str">
        <f>IF(H388="",IF(H387="","",SUM(J$6:J387)),I388*($G$2/12))</f>
        <v/>
      </c>
      <c r="K388" s="4" t="str">
        <f>IF(H388="",IF(H387="","",SUM($K$6:K387)),L388-J388)</f>
        <v/>
      </c>
      <c r="L388" s="4" t="str">
        <f>IF(H388="",IF(H387="","",SUM($L$6:L387)),I388*(100%+($G$2/12))^($J$2-H387)*($G$2/12)/((100%+$G$2/12)^($J$2-H387)-1))</f>
        <v/>
      </c>
      <c r="P388" s="44" t="str">
        <f t="shared" si="40"/>
        <v/>
      </c>
      <c r="Q388" s="44" t="str">
        <f t="shared" si="43"/>
        <v/>
      </c>
      <c r="R388" s="2" t="str">
        <f t="shared" si="44"/>
        <v/>
      </c>
      <c r="S388" s="12" t="str">
        <f t="shared" si="45"/>
        <v/>
      </c>
    </row>
    <row r="389" spans="2:19" x14ac:dyDescent="0.35">
      <c r="B389" s="1" t="str">
        <f t="shared" si="48"/>
        <v/>
      </c>
      <c r="C389" s="4" t="str">
        <f t="shared" si="47"/>
        <v/>
      </c>
      <c r="D389" s="4" t="str">
        <f>IF(B389="",IF(B388="","",SUM($D$6:D388)),C389*($G$2/12))</f>
        <v/>
      </c>
      <c r="E389" s="4" t="str">
        <f>IF(B389="",IF(B388="","",SUM($E$6:E388)),(E388+(C388*((1+$G$1)^(1/12)-1))/($J$2-B387)))</f>
        <v/>
      </c>
      <c r="F389" s="4" t="str">
        <f>IF(B389="",IF(B388="","",SUM($F$6:F388)),D389+E389)</f>
        <v/>
      </c>
      <c r="H389" s="1" t="str">
        <f t="shared" si="41"/>
        <v/>
      </c>
      <c r="I389" s="4" t="str">
        <f t="shared" si="42"/>
        <v/>
      </c>
      <c r="J389" s="4" t="str">
        <f>IF(H389="",IF(H388="","",SUM(J$6:J388)),I389*($G$2/12))</f>
        <v/>
      </c>
      <c r="K389" s="4" t="str">
        <f>IF(H389="",IF(H388="","",SUM($K$6:K388)),L389-J389)</f>
        <v/>
      </c>
      <c r="L389" s="4" t="str">
        <f>IF(H389="",IF(H388="","",SUM($L$6:L388)),I389*(100%+($G$2/12))^($J$2-H388)*($G$2/12)/((100%+$G$2/12)^($J$2-H388)-1))</f>
        <v/>
      </c>
      <c r="P389" s="44" t="str">
        <f t="shared" si="40"/>
        <v/>
      </c>
      <c r="Q389" s="44" t="str">
        <f t="shared" si="43"/>
        <v/>
      </c>
      <c r="R389" s="2" t="str">
        <f t="shared" si="44"/>
        <v/>
      </c>
      <c r="S389" s="12" t="str">
        <f t="shared" si="45"/>
        <v/>
      </c>
    </row>
    <row r="390" spans="2:19" x14ac:dyDescent="0.35">
      <c r="B390" s="1" t="str">
        <f t="shared" si="48"/>
        <v/>
      </c>
      <c r="C390" s="4" t="str">
        <f t="shared" si="47"/>
        <v/>
      </c>
      <c r="D390" s="4" t="str">
        <f>IF(B390="",IF(B389="","",SUM($D$6:D389)),C390*($G$2/12))</f>
        <v/>
      </c>
      <c r="E390" s="4" t="str">
        <f>IF(B390="",IF(B389="","",SUM($E$6:E389)),(E389+(C389*((1+$G$1)^(1/12)-1))/($J$2-B388)))</f>
        <v/>
      </c>
      <c r="F390" s="4" t="str">
        <f>IF(B390="",IF(B389="","",SUM($F$6:F389)),D390+E390)</f>
        <v/>
      </c>
      <c r="H390" s="1" t="str">
        <f t="shared" si="41"/>
        <v/>
      </c>
      <c r="I390" s="4" t="str">
        <f t="shared" si="42"/>
        <v/>
      </c>
      <c r="J390" s="4" t="str">
        <f>IF(H390="",IF(H389="","",SUM(J$6:J389)),I390*($G$2/12))</f>
        <v/>
      </c>
      <c r="K390" s="4" t="str">
        <f>IF(H390="",IF(H389="","",SUM($K$6:K389)),L390-J390)</f>
        <v/>
      </c>
      <c r="L390" s="4" t="str">
        <f>IF(H390="",IF(H389="","",SUM($L$6:L389)),I390*(100%+($G$2/12))^($J$2-H389)*($G$2/12)/((100%+$G$2/12)^($J$2-H389)-1))</f>
        <v/>
      </c>
      <c r="P390" s="44" t="str">
        <f t="shared" si="40"/>
        <v/>
      </c>
      <c r="Q390" s="44" t="str">
        <f t="shared" si="43"/>
        <v/>
      </c>
      <c r="R390" s="2" t="str">
        <f t="shared" si="44"/>
        <v/>
      </c>
      <c r="S390" s="12" t="str">
        <f t="shared" si="45"/>
        <v/>
      </c>
    </row>
    <row r="391" spans="2:19" x14ac:dyDescent="0.35">
      <c r="B391" s="1" t="str">
        <f t="shared" si="48"/>
        <v/>
      </c>
      <c r="C391" s="4" t="str">
        <f t="shared" si="47"/>
        <v/>
      </c>
      <c r="D391" s="4" t="str">
        <f>IF(B391="",IF(B390="","",SUM($D$6:D390)),C391*($G$2/12))</f>
        <v/>
      </c>
      <c r="E391" s="4" t="str">
        <f>IF(B391="",IF(B390="","",SUM($E$6:E390)),(E390+(C390*((1+$G$1)^(1/12)-1))/($J$2-B389)))</f>
        <v/>
      </c>
      <c r="F391" s="4" t="str">
        <f>IF(B391="",IF(B390="","",SUM($F$6:F390)),D391+E391)</f>
        <v/>
      </c>
      <c r="H391" s="1" t="str">
        <f t="shared" si="41"/>
        <v/>
      </c>
      <c r="I391" s="4" t="str">
        <f t="shared" si="42"/>
        <v/>
      </c>
      <c r="J391" s="4" t="str">
        <f>IF(H391="",IF(H390="","",SUM(J$6:J390)),I391*($G$2/12))</f>
        <v/>
      </c>
      <c r="K391" s="4" t="str">
        <f>IF(H391="",IF(H390="","",SUM($K$6:K390)),L391-J391)</f>
        <v/>
      </c>
      <c r="L391" s="4" t="str">
        <f>IF(H391="",IF(H390="","",SUM($L$6:L390)),I391*(100%+($G$2/12))^($J$2-H390)*($G$2/12)/((100%+$G$2/12)^($J$2-H390)-1))</f>
        <v/>
      </c>
      <c r="P391" s="44" t="str">
        <f t="shared" ref="P391:P454" si="49">IF(H391="","",K391/I391)</f>
        <v/>
      </c>
      <c r="Q391" s="44" t="str">
        <f t="shared" si="43"/>
        <v/>
      </c>
      <c r="R391" s="2" t="str">
        <f t="shared" si="44"/>
        <v/>
      </c>
      <c r="S391" s="12" t="str">
        <f t="shared" si="45"/>
        <v/>
      </c>
    </row>
    <row r="392" spans="2:19" x14ac:dyDescent="0.35">
      <c r="B392" s="1" t="str">
        <f t="shared" si="48"/>
        <v/>
      </c>
      <c r="C392" s="4" t="str">
        <f t="shared" si="47"/>
        <v/>
      </c>
      <c r="D392" s="4" t="str">
        <f>IF(B392="",IF(B391="","",SUM($D$6:D391)),C392*($G$2/12))</f>
        <v/>
      </c>
      <c r="E392" s="4" t="str">
        <f>IF(B392="",IF(B391="","",SUM($E$6:E391)),(E391+(C391*((1+$G$1)^(1/12)-1))/($J$2-B390)))</f>
        <v/>
      </c>
      <c r="F392" s="4" t="str">
        <f>IF(B392="",IF(B391="","",SUM($F$6:F391)),D392+E392)</f>
        <v/>
      </c>
      <c r="H392" s="1" t="str">
        <f t="shared" ref="H392:H455" si="50">IF(H391="","",IF($J$2&gt;=H391+1,H391+1,""))</f>
        <v/>
      </c>
      <c r="I392" s="4" t="str">
        <f t="shared" ref="I392:I455" si="51">IF(H392="",IF(H391="","","samtals"),I391+((I391-K391)*(((1+$G$1)^(1/12)-1)))-K391)</f>
        <v/>
      </c>
      <c r="J392" s="4" t="str">
        <f>IF(H392="",IF(H391="","",SUM(J$6:J391)),I392*($G$2/12))</f>
        <v/>
      </c>
      <c r="K392" s="4" t="str">
        <f>IF(H392="",IF(H391="","",SUM($K$6:K391)),L392-J392)</f>
        <v/>
      </c>
      <c r="L392" s="4" t="str">
        <f>IF(H392="",IF(H391="","",SUM($L$6:L391)),I392*(100%+($G$2/12))^($J$2-H391)*($G$2/12)/((100%+$G$2/12)^($J$2-H391)-1))</f>
        <v/>
      </c>
      <c r="P392" s="44" t="str">
        <f t="shared" si="49"/>
        <v/>
      </c>
      <c r="Q392" s="44" t="str">
        <f t="shared" ref="Q392:Q455" si="52">IF(H392="","", (L392-L391)/L391)</f>
        <v/>
      </c>
      <c r="R392" s="2" t="str">
        <f t="shared" ref="R392:R455" si="53">IF(H392="","",R391+(R391*(((1+$G$1)^(1/12)-1))))</f>
        <v/>
      </c>
      <c r="S392" s="12" t="str">
        <f t="shared" ref="S392:S455" si="54">IF(H392="", "",(R392-I392)/R392)</f>
        <v/>
      </c>
    </row>
    <row r="393" spans="2:19" x14ac:dyDescent="0.35">
      <c r="B393" s="1" t="str">
        <f t="shared" si="48"/>
        <v/>
      </c>
      <c r="C393" s="4" t="str">
        <f t="shared" ref="C393:C456" si="55">IF(B393="",IF(B392="","","samtals"),C392+((C392-E392)*(((1+$G$1)^(1/12)-1)))-E392)</f>
        <v/>
      </c>
      <c r="D393" s="4" t="str">
        <f>IF(B393="",IF(B392="","",SUM($D$6:D392)),C393*($G$2/12))</f>
        <v/>
      </c>
      <c r="E393" s="4" t="str">
        <f>IF(B393="",IF(B392="","",SUM($E$6:E392)),(E392+(C392*((1+$G$1)^(1/12)-1))/($J$2-B391)))</f>
        <v/>
      </c>
      <c r="F393" s="4" t="str">
        <f>IF(B393="",IF(B392="","",SUM($F$6:F392)),D393+E393)</f>
        <v/>
      </c>
      <c r="H393" s="1" t="str">
        <f t="shared" si="50"/>
        <v/>
      </c>
      <c r="I393" s="4" t="str">
        <f t="shared" si="51"/>
        <v/>
      </c>
      <c r="J393" s="4" t="str">
        <f>IF(H393="",IF(H392="","",SUM(J$6:J392)),I393*($G$2/12))</f>
        <v/>
      </c>
      <c r="K393" s="4" t="str">
        <f>IF(H393="",IF(H392="","",SUM($K$6:K392)),L393-J393)</f>
        <v/>
      </c>
      <c r="L393" s="4" t="str">
        <f>IF(H393="",IF(H392="","",SUM($L$6:L392)),I393*(100%+($G$2/12))^($J$2-H392)*($G$2/12)/((100%+$G$2/12)^($J$2-H392)-1))</f>
        <v/>
      </c>
      <c r="P393" s="44" t="str">
        <f t="shared" si="49"/>
        <v/>
      </c>
      <c r="Q393" s="44" t="str">
        <f t="shared" si="52"/>
        <v/>
      </c>
      <c r="R393" s="2" t="str">
        <f t="shared" si="53"/>
        <v/>
      </c>
      <c r="S393" s="12" t="str">
        <f t="shared" si="54"/>
        <v/>
      </c>
    </row>
    <row r="394" spans="2:19" x14ac:dyDescent="0.35">
      <c r="B394" s="1" t="str">
        <f t="shared" si="48"/>
        <v/>
      </c>
      <c r="C394" s="4" t="str">
        <f t="shared" si="55"/>
        <v/>
      </c>
      <c r="D394" s="4" t="str">
        <f>IF(B394="",IF(B393="","",SUM($D$6:D393)),C394*($G$2/12))</f>
        <v/>
      </c>
      <c r="E394" s="4" t="str">
        <f>IF(B394="",IF(B393="","",SUM($E$6:E393)),(E393+(C393*((1+$G$1)^(1/12)-1))/($J$2-B392)))</f>
        <v/>
      </c>
      <c r="F394" s="4" t="str">
        <f>IF(B394="",IF(B393="","",SUM($F$6:F393)),D394+E394)</f>
        <v/>
      </c>
      <c r="H394" s="1" t="str">
        <f t="shared" si="50"/>
        <v/>
      </c>
      <c r="I394" s="4" t="str">
        <f t="shared" si="51"/>
        <v/>
      </c>
      <c r="J394" s="4" t="str">
        <f>IF(H394="",IF(H393="","",SUM(J$6:J393)),I394*($G$2/12))</f>
        <v/>
      </c>
      <c r="K394" s="4" t="str">
        <f>IF(H394="",IF(H393="","",SUM($K$6:K393)),L394-J394)</f>
        <v/>
      </c>
      <c r="L394" s="4" t="str">
        <f>IF(H394="",IF(H393="","",SUM($L$6:L393)),I394*(100%+($G$2/12))^($J$2-H393)*($G$2/12)/((100%+$G$2/12)^($J$2-H393)-1))</f>
        <v/>
      </c>
      <c r="P394" s="44" t="str">
        <f t="shared" si="49"/>
        <v/>
      </c>
      <c r="Q394" s="44" t="str">
        <f t="shared" si="52"/>
        <v/>
      </c>
      <c r="R394" s="2" t="str">
        <f t="shared" si="53"/>
        <v/>
      </c>
      <c r="S394" s="12" t="str">
        <f t="shared" si="54"/>
        <v/>
      </c>
    </row>
    <row r="395" spans="2:19" x14ac:dyDescent="0.35">
      <c r="B395" s="1" t="str">
        <f t="shared" si="48"/>
        <v/>
      </c>
      <c r="C395" s="4" t="str">
        <f t="shared" si="55"/>
        <v/>
      </c>
      <c r="D395" s="4" t="str">
        <f>IF(B395="",IF(B394="","",SUM($D$6:D394)),C395*($G$2/12))</f>
        <v/>
      </c>
      <c r="E395" s="4" t="str">
        <f>IF(B395="",IF(B394="","",SUM($E$6:E394)),(E394+(C394*((1+$G$1)^(1/12)-1))/($J$2-B393)))</f>
        <v/>
      </c>
      <c r="F395" s="4" t="str">
        <f>IF(B395="",IF(B394="","",SUM($F$6:F394)),D395+E395)</f>
        <v/>
      </c>
      <c r="H395" s="1" t="str">
        <f t="shared" si="50"/>
        <v/>
      </c>
      <c r="I395" s="4" t="str">
        <f t="shared" si="51"/>
        <v/>
      </c>
      <c r="J395" s="4" t="str">
        <f>IF(H395="",IF(H394="","",SUM(J$6:J394)),I395*($G$2/12))</f>
        <v/>
      </c>
      <c r="K395" s="4" t="str">
        <f>IF(H395="",IF(H394="","",SUM($K$6:K394)),L395-J395)</f>
        <v/>
      </c>
      <c r="L395" s="4" t="str">
        <f>IF(H395="",IF(H394="","",SUM($L$6:L394)),I395*(100%+($G$2/12))^($J$2-H394)*($G$2/12)/((100%+$G$2/12)^($J$2-H394)-1))</f>
        <v/>
      </c>
      <c r="P395" s="44" t="str">
        <f t="shared" si="49"/>
        <v/>
      </c>
      <c r="Q395" s="44" t="str">
        <f t="shared" si="52"/>
        <v/>
      </c>
      <c r="R395" s="2" t="str">
        <f t="shared" si="53"/>
        <v/>
      </c>
      <c r="S395" s="12" t="str">
        <f t="shared" si="54"/>
        <v/>
      </c>
    </row>
    <row r="396" spans="2:19" x14ac:dyDescent="0.35">
      <c r="B396" s="1" t="str">
        <f t="shared" si="48"/>
        <v/>
      </c>
      <c r="C396" s="4" t="str">
        <f t="shared" si="55"/>
        <v/>
      </c>
      <c r="D396" s="4" t="str">
        <f>IF(B396="",IF(B395="","",SUM($D$6:D395)),C396*($G$2/12))</f>
        <v/>
      </c>
      <c r="E396" s="4" t="str">
        <f>IF(B396="",IF(B395="","",SUM($E$6:E395)),(E395+(C395*((1+$G$1)^(1/12)-1))/($J$2-B394)))</f>
        <v/>
      </c>
      <c r="F396" s="4" t="str">
        <f>IF(B396="",IF(B395="","",SUM($F$6:F395)),D396+E396)</f>
        <v/>
      </c>
      <c r="H396" s="1" t="str">
        <f t="shared" si="50"/>
        <v/>
      </c>
      <c r="I396" s="4" t="str">
        <f t="shared" si="51"/>
        <v/>
      </c>
      <c r="J396" s="4" t="str">
        <f>IF(H396="",IF(H395="","",SUM(J$6:J395)),I396*($G$2/12))</f>
        <v/>
      </c>
      <c r="K396" s="4" t="str">
        <f>IF(H396="",IF(H395="","",SUM($K$6:K395)),L396-J396)</f>
        <v/>
      </c>
      <c r="L396" s="4" t="str">
        <f>IF(H396="",IF(H395="","",SUM($L$6:L395)),I396*(100%+($G$2/12))^($J$2-H395)*($G$2/12)/((100%+$G$2/12)^($J$2-H395)-1))</f>
        <v/>
      </c>
      <c r="P396" s="44" t="str">
        <f t="shared" si="49"/>
        <v/>
      </c>
      <c r="Q396" s="44" t="str">
        <f t="shared" si="52"/>
        <v/>
      </c>
      <c r="R396" s="2" t="str">
        <f t="shared" si="53"/>
        <v/>
      </c>
      <c r="S396" s="12" t="str">
        <f t="shared" si="54"/>
        <v/>
      </c>
    </row>
    <row r="397" spans="2:19" x14ac:dyDescent="0.35">
      <c r="B397" s="1" t="str">
        <f t="shared" si="48"/>
        <v/>
      </c>
      <c r="C397" s="4" t="str">
        <f t="shared" si="55"/>
        <v/>
      </c>
      <c r="D397" s="4" t="str">
        <f>IF(B397="",IF(B396="","",SUM($D$6:D396)),C397*($G$2/12))</f>
        <v/>
      </c>
      <c r="E397" s="4" t="str">
        <f>IF(B397="",IF(B396="","",SUM($E$6:E396)),(E396+(C396*((1+$G$1)^(1/12)-1))/($J$2-B395)))</f>
        <v/>
      </c>
      <c r="F397" s="4" t="str">
        <f>IF(B397="",IF(B396="","",SUM($F$6:F396)),D397+E397)</f>
        <v/>
      </c>
      <c r="H397" s="1" t="str">
        <f t="shared" si="50"/>
        <v/>
      </c>
      <c r="I397" s="4" t="str">
        <f t="shared" si="51"/>
        <v/>
      </c>
      <c r="J397" s="4" t="str">
        <f>IF(H397="",IF(H396="","",SUM(J$6:J396)),I397*($G$2/12))</f>
        <v/>
      </c>
      <c r="K397" s="4" t="str">
        <f>IF(H397="",IF(H396="","",SUM($K$6:K396)),L397-J397)</f>
        <v/>
      </c>
      <c r="L397" s="4" t="str">
        <f>IF(H397="",IF(H396="","",SUM($L$6:L396)),I397*(100%+($G$2/12))^($J$2-H396)*($G$2/12)/((100%+$G$2/12)^($J$2-H396)-1))</f>
        <v/>
      </c>
      <c r="P397" s="44" t="str">
        <f t="shared" si="49"/>
        <v/>
      </c>
      <c r="Q397" s="44" t="str">
        <f t="shared" si="52"/>
        <v/>
      </c>
      <c r="R397" s="2" t="str">
        <f t="shared" si="53"/>
        <v/>
      </c>
      <c r="S397" s="12" t="str">
        <f t="shared" si="54"/>
        <v/>
      </c>
    </row>
    <row r="398" spans="2:19" x14ac:dyDescent="0.35">
      <c r="B398" s="1" t="str">
        <f t="shared" si="48"/>
        <v/>
      </c>
      <c r="C398" s="4" t="str">
        <f t="shared" si="55"/>
        <v/>
      </c>
      <c r="D398" s="4" t="str">
        <f>IF(B398="",IF(B397="","",SUM($D$6:D397)),C398*($G$2/12))</f>
        <v/>
      </c>
      <c r="E398" s="4" t="str">
        <f>IF(B398="",IF(B397="","",SUM($E$6:E397)),(E397+(C397*((1+$G$1)^(1/12)-1))/($J$2-B396)))</f>
        <v/>
      </c>
      <c r="F398" s="4" t="str">
        <f>IF(B398="",IF(B397="","",SUM($F$6:F397)),D398+E398)</f>
        <v/>
      </c>
      <c r="H398" s="1" t="str">
        <f t="shared" si="50"/>
        <v/>
      </c>
      <c r="I398" s="4" t="str">
        <f t="shared" si="51"/>
        <v/>
      </c>
      <c r="J398" s="4" t="str">
        <f>IF(H398="",IF(H397="","",SUM(J$6:J397)),I398*($G$2/12))</f>
        <v/>
      </c>
      <c r="K398" s="4" t="str">
        <f>IF(H398="",IF(H397="","",SUM($K$6:K397)),L398-J398)</f>
        <v/>
      </c>
      <c r="L398" s="4" t="str">
        <f>IF(H398="",IF(H397="","",SUM($L$6:L397)),I398*(100%+($G$2/12))^($J$2-H397)*($G$2/12)/((100%+$G$2/12)^($J$2-H397)-1))</f>
        <v/>
      </c>
      <c r="P398" s="44" t="str">
        <f t="shared" si="49"/>
        <v/>
      </c>
      <c r="Q398" s="44" t="str">
        <f t="shared" si="52"/>
        <v/>
      </c>
      <c r="R398" s="2" t="str">
        <f t="shared" si="53"/>
        <v/>
      </c>
      <c r="S398" s="12" t="str">
        <f t="shared" si="54"/>
        <v/>
      </c>
    </row>
    <row r="399" spans="2:19" x14ac:dyDescent="0.35">
      <c r="B399" s="1" t="str">
        <f t="shared" si="48"/>
        <v/>
      </c>
      <c r="C399" s="4" t="str">
        <f t="shared" si="55"/>
        <v/>
      </c>
      <c r="D399" s="4" t="str">
        <f>IF(B399="",IF(B398="","",SUM($D$6:D398)),C399*($G$2/12))</f>
        <v/>
      </c>
      <c r="E399" s="4" t="str">
        <f>IF(B399="",IF(B398="","",SUM($E$6:E398)),(E398+(C398*((1+$G$1)^(1/12)-1))/($J$2-B397)))</f>
        <v/>
      </c>
      <c r="F399" s="4" t="str">
        <f>IF(B399="",IF(B398="","",SUM($F$6:F398)),D399+E399)</f>
        <v/>
      </c>
      <c r="H399" s="1" t="str">
        <f t="shared" si="50"/>
        <v/>
      </c>
      <c r="I399" s="4" t="str">
        <f t="shared" si="51"/>
        <v/>
      </c>
      <c r="J399" s="4" t="str">
        <f>IF(H399="",IF(H398="","",SUM(J$6:J398)),I399*($G$2/12))</f>
        <v/>
      </c>
      <c r="K399" s="4" t="str">
        <f>IF(H399="",IF(H398="","",SUM($K$6:K398)),L399-J399)</f>
        <v/>
      </c>
      <c r="L399" s="4" t="str">
        <f>IF(H399="",IF(H398="","",SUM($L$6:L398)),I399*(100%+($G$2/12))^($J$2-H398)*($G$2/12)/((100%+$G$2/12)^($J$2-H398)-1))</f>
        <v/>
      </c>
      <c r="P399" s="44" t="str">
        <f t="shared" si="49"/>
        <v/>
      </c>
      <c r="Q399" s="44" t="str">
        <f t="shared" si="52"/>
        <v/>
      </c>
      <c r="R399" s="2" t="str">
        <f t="shared" si="53"/>
        <v/>
      </c>
      <c r="S399" s="12" t="str">
        <f t="shared" si="54"/>
        <v/>
      </c>
    </row>
    <row r="400" spans="2:19" x14ac:dyDescent="0.35">
      <c r="B400" s="1" t="str">
        <f t="shared" si="48"/>
        <v/>
      </c>
      <c r="C400" s="4" t="str">
        <f t="shared" si="55"/>
        <v/>
      </c>
      <c r="D400" s="4" t="str">
        <f>IF(B400="",IF(B399="","",SUM($D$6:D399)),C400*($G$2/12))</f>
        <v/>
      </c>
      <c r="E400" s="4" t="str">
        <f>IF(B400="",IF(B399="","",SUM($E$6:E399)),(E399+(C399*((1+$G$1)^(1/12)-1))/($J$2-B398)))</f>
        <v/>
      </c>
      <c r="F400" s="4" t="str">
        <f>IF(B400="",IF(B399="","",SUM($F$6:F399)),D400+E400)</f>
        <v/>
      </c>
      <c r="H400" s="1" t="str">
        <f t="shared" si="50"/>
        <v/>
      </c>
      <c r="I400" s="4" t="str">
        <f t="shared" si="51"/>
        <v/>
      </c>
      <c r="J400" s="4" t="str">
        <f>IF(H400="",IF(H399="","",SUM(J$6:J399)),I400*($G$2/12))</f>
        <v/>
      </c>
      <c r="K400" s="4" t="str">
        <f>IF(H400="",IF(H399="","",SUM($K$6:K399)),L400-J400)</f>
        <v/>
      </c>
      <c r="L400" s="4" t="str">
        <f>IF(H400="",IF(H399="","",SUM($L$6:L399)),I400*(100%+($G$2/12))^($J$2-H399)*($G$2/12)/((100%+$G$2/12)^($J$2-H399)-1))</f>
        <v/>
      </c>
      <c r="P400" s="44" t="str">
        <f t="shared" si="49"/>
        <v/>
      </c>
      <c r="Q400" s="44" t="str">
        <f t="shared" si="52"/>
        <v/>
      </c>
      <c r="R400" s="2" t="str">
        <f t="shared" si="53"/>
        <v/>
      </c>
      <c r="S400" s="12" t="str">
        <f t="shared" si="54"/>
        <v/>
      </c>
    </row>
    <row r="401" spans="2:19" x14ac:dyDescent="0.35">
      <c r="B401" s="1" t="str">
        <f t="shared" si="48"/>
        <v/>
      </c>
      <c r="C401" s="4" t="str">
        <f t="shared" si="55"/>
        <v/>
      </c>
      <c r="D401" s="4" t="str">
        <f>IF(B401="",IF(B400="","",SUM($D$6:D400)),C401*($G$2/12))</f>
        <v/>
      </c>
      <c r="E401" s="4" t="str">
        <f>IF(B401="",IF(B400="","",SUM($E$6:E400)),(E400+(C400*((1+$G$1)^(1/12)-1))/($J$2-B399)))</f>
        <v/>
      </c>
      <c r="F401" s="4" t="str">
        <f>IF(B401="",IF(B400="","",SUM($F$6:F400)),D401+E401)</f>
        <v/>
      </c>
      <c r="H401" s="1" t="str">
        <f t="shared" si="50"/>
        <v/>
      </c>
      <c r="I401" s="4" t="str">
        <f t="shared" si="51"/>
        <v/>
      </c>
      <c r="J401" s="4" t="str">
        <f>IF(H401="",IF(H400="","",SUM(J$6:J400)),I401*($G$2/12))</f>
        <v/>
      </c>
      <c r="K401" s="4" t="str">
        <f>IF(H401="",IF(H400="","",SUM($K$6:K400)),L401-J401)</f>
        <v/>
      </c>
      <c r="L401" s="4" t="str">
        <f>IF(H401="",IF(H400="","",SUM($L$6:L400)),I401*(100%+($G$2/12))^($J$2-H400)*($G$2/12)/((100%+$G$2/12)^($J$2-H400)-1))</f>
        <v/>
      </c>
      <c r="P401" s="44" t="str">
        <f t="shared" si="49"/>
        <v/>
      </c>
      <c r="Q401" s="44" t="str">
        <f t="shared" si="52"/>
        <v/>
      </c>
      <c r="R401" s="2" t="str">
        <f t="shared" si="53"/>
        <v/>
      </c>
      <c r="S401" s="12" t="str">
        <f t="shared" si="54"/>
        <v/>
      </c>
    </row>
    <row r="402" spans="2:19" x14ac:dyDescent="0.35">
      <c r="B402" s="1" t="str">
        <f t="shared" si="48"/>
        <v/>
      </c>
      <c r="C402" s="4" t="str">
        <f t="shared" si="55"/>
        <v/>
      </c>
      <c r="D402" s="4" t="str">
        <f>IF(B402="",IF(B401="","",SUM($D$6:D401)),C402*($G$2/12))</f>
        <v/>
      </c>
      <c r="E402" s="4" t="str">
        <f>IF(B402="",IF(B401="","",SUM($E$6:E401)),(E401+(C401*((1+$G$1)^(1/12)-1))/($J$2-B400)))</f>
        <v/>
      </c>
      <c r="F402" s="4" t="str">
        <f>IF(B402="",IF(B401="","",SUM($F$6:F401)),D402+E402)</f>
        <v/>
      </c>
      <c r="H402" s="1" t="str">
        <f t="shared" si="50"/>
        <v/>
      </c>
      <c r="I402" s="4" t="str">
        <f t="shared" si="51"/>
        <v/>
      </c>
      <c r="J402" s="4" t="str">
        <f>IF(H402="",IF(H401="","",SUM(J$6:J401)),I402*($G$2/12))</f>
        <v/>
      </c>
      <c r="K402" s="4" t="str">
        <f>IF(H402="",IF(H401="","",SUM($K$6:K401)),L402-J402)</f>
        <v/>
      </c>
      <c r="L402" s="4" t="str">
        <f>IF(H402="",IF(H401="","",SUM($L$6:L401)),I402*(100%+($G$2/12))^($J$2-H401)*($G$2/12)/((100%+$G$2/12)^($J$2-H401)-1))</f>
        <v/>
      </c>
      <c r="P402" s="44" t="str">
        <f t="shared" si="49"/>
        <v/>
      </c>
      <c r="Q402" s="44" t="str">
        <f t="shared" si="52"/>
        <v/>
      </c>
      <c r="R402" s="2" t="str">
        <f t="shared" si="53"/>
        <v/>
      </c>
      <c r="S402" s="12" t="str">
        <f t="shared" si="54"/>
        <v/>
      </c>
    </row>
    <row r="403" spans="2:19" x14ac:dyDescent="0.35">
      <c r="B403" s="1" t="str">
        <f t="shared" si="48"/>
        <v/>
      </c>
      <c r="C403" s="4" t="str">
        <f t="shared" si="55"/>
        <v/>
      </c>
      <c r="D403" s="4" t="str">
        <f>IF(B403="",IF(B402="","",SUM($D$6:D402)),C403*($G$2/12))</f>
        <v/>
      </c>
      <c r="E403" s="4" t="str">
        <f>IF(B403="",IF(B402="","",SUM($E$6:E402)),(E402+(C402*((1+$G$1)^(1/12)-1))/($J$2-B401)))</f>
        <v/>
      </c>
      <c r="F403" s="4" t="str">
        <f>IF(B403="",IF(B402="","",SUM($F$6:F402)),D403+E403)</f>
        <v/>
      </c>
      <c r="H403" s="1" t="str">
        <f t="shared" si="50"/>
        <v/>
      </c>
      <c r="I403" s="4" t="str">
        <f t="shared" si="51"/>
        <v/>
      </c>
      <c r="J403" s="4" t="str">
        <f>IF(H403="",IF(H402="","",SUM(J$6:J402)),I403*($G$2/12))</f>
        <v/>
      </c>
      <c r="K403" s="4" t="str">
        <f>IF(H403="",IF(H402="","",SUM($K$6:K402)),L403-J403)</f>
        <v/>
      </c>
      <c r="L403" s="4" t="str">
        <f>IF(H403="",IF(H402="","",SUM($L$6:L402)),I403*(100%+($G$2/12))^($J$2-H402)*($G$2/12)/((100%+$G$2/12)^($J$2-H402)-1))</f>
        <v/>
      </c>
      <c r="P403" s="44" t="str">
        <f t="shared" si="49"/>
        <v/>
      </c>
      <c r="Q403" s="44" t="str">
        <f t="shared" si="52"/>
        <v/>
      </c>
      <c r="R403" s="2" t="str">
        <f t="shared" si="53"/>
        <v/>
      </c>
      <c r="S403" s="12" t="str">
        <f t="shared" si="54"/>
        <v/>
      </c>
    </row>
    <row r="404" spans="2:19" x14ac:dyDescent="0.35">
      <c r="B404" s="1" t="str">
        <f t="shared" si="48"/>
        <v/>
      </c>
      <c r="C404" s="4" t="str">
        <f t="shared" si="55"/>
        <v/>
      </c>
      <c r="D404" s="4" t="str">
        <f>IF(B404="",IF(B403="","",SUM($D$6:D403)),C404*($G$2/12))</f>
        <v/>
      </c>
      <c r="E404" s="4" t="str">
        <f>IF(B404="",IF(B403="","",SUM($E$6:E403)),(E403+(C403*((1+$G$1)^(1/12)-1))/($J$2-B402)))</f>
        <v/>
      </c>
      <c r="F404" s="4" t="str">
        <f>IF(B404="",IF(B403="","",SUM($F$6:F403)),D404+E404)</f>
        <v/>
      </c>
      <c r="H404" s="1" t="str">
        <f t="shared" si="50"/>
        <v/>
      </c>
      <c r="I404" s="4" t="str">
        <f t="shared" si="51"/>
        <v/>
      </c>
      <c r="J404" s="4" t="str">
        <f>IF(H404="",IF(H403="","",SUM(J$6:J403)),I404*($G$2/12))</f>
        <v/>
      </c>
      <c r="K404" s="4" t="str">
        <f>IF(H404="",IF(H403="","",SUM($K$6:K403)),L404-J404)</f>
        <v/>
      </c>
      <c r="L404" s="4" t="str">
        <f>IF(H404="",IF(H403="","",SUM($L$6:L403)),I404*(100%+($G$2/12))^($J$2-H403)*($G$2/12)/((100%+$G$2/12)^($J$2-H403)-1))</f>
        <v/>
      </c>
      <c r="P404" s="44" t="str">
        <f t="shared" si="49"/>
        <v/>
      </c>
      <c r="Q404" s="44" t="str">
        <f t="shared" si="52"/>
        <v/>
      </c>
      <c r="R404" s="2" t="str">
        <f t="shared" si="53"/>
        <v/>
      </c>
      <c r="S404" s="12" t="str">
        <f t="shared" si="54"/>
        <v/>
      </c>
    </row>
    <row r="405" spans="2:19" x14ac:dyDescent="0.35">
      <c r="B405" s="1" t="str">
        <f t="shared" si="48"/>
        <v/>
      </c>
      <c r="C405" s="4" t="str">
        <f t="shared" si="55"/>
        <v/>
      </c>
      <c r="D405" s="4" t="str">
        <f>IF(B405="",IF(B404="","",SUM($D$6:D404)),C405*($G$2/12))</f>
        <v/>
      </c>
      <c r="E405" s="4" t="str">
        <f>IF(B405="",IF(B404="","",SUM($E$6:E404)),(E404+(C404*((1+$G$1)^(1/12)-1))/($J$2-B403)))</f>
        <v/>
      </c>
      <c r="F405" s="4" t="str">
        <f>IF(B405="",IF(B404="","",SUM($F$6:F404)),D405+E405)</f>
        <v/>
      </c>
      <c r="H405" s="1" t="str">
        <f t="shared" si="50"/>
        <v/>
      </c>
      <c r="I405" s="4" t="str">
        <f t="shared" si="51"/>
        <v/>
      </c>
      <c r="J405" s="4" t="str">
        <f>IF(H405="",IF(H404="","",SUM(J$6:J404)),I405*($G$2/12))</f>
        <v/>
      </c>
      <c r="K405" s="4" t="str">
        <f>IF(H405="",IF(H404="","",SUM($K$6:K404)),L405-J405)</f>
        <v/>
      </c>
      <c r="L405" s="4" t="str">
        <f>IF(H405="",IF(H404="","",SUM($L$6:L404)),I405*(100%+($G$2/12))^($J$2-H404)*($G$2/12)/((100%+$G$2/12)^($J$2-H404)-1))</f>
        <v/>
      </c>
      <c r="P405" s="44" t="str">
        <f t="shared" si="49"/>
        <v/>
      </c>
      <c r="Q405" s="44" t="str">
        <f t="shared" si="52"/>
        <v/>
      </c>
      <c r="R405" s="2" t="str">
        <f t="shared" si="53"/>
        <v/>
      </c>
      <c r="S405" s="12" t="str">
        <f t="shared" si="54"/>
        <v/>
      </c>
    </row>
    <row r="406" spans="2:19" x14ac:dyDescent="0.35">
      <c r="B406" s="1" t="str">
        <f t="shared" si="48"/>
        <v/>
      </c>
      <c r="C406" s="4" t="str">
        <f t="shared" si="55"/>
        <v/>
      </c>
      <c r="D406" s="4" t="str">
        <f>IF(B406="",IF(B405="","",SUM($D$6:D405)),C406*($G$2/12))</f>
        <v/>
      </c>
      <c r="E406" s="4" t="str">
        <f>IF(B406="",IF(B405="","",SUM($E$6:E405)),(E405+(C405*((1+$G$1)^(1/12)-1))/($J$2-B404)))</f>
        <v/>
      </c>
      <c r="F406" s="4" t="str">
        <f>IF(B406="",IF(B405="","",SUM($F$6:F405)),D406+E406)</f>
        <v/>
      </c>
      <c r="H406" s="1" t="str">
        <f t="shared" si="50"/>
        <v/>
      </c>
      <c r="I406" s="4" t="str">
        <f t="shared" si="51"/>
        <v/>
      </c>
      <c r="J406" s="4" t="str">
        <f>IF(H406="",IF(H405="","",SUM(J$6:J405)),I406*($G$2/12))</f>
        <v/>
      </c>
      <c r="K406" s="4" t="str">
        <f>IF(H406="",IF(H405="","",SUM($K$6:K405)),L406-J406)</f>
        <v/>
      </c>
      <c r="L406" s="4" t="str">
        <f>IF(H406="",IF(H405="","",SUM($L$6:L405)),I406*(100%+($G$2/12))^($J$2-H405)*($G$2/12)/((100%+$G$2/12)^($J$2-H405)-1))</f>
        <v/>
      </c>
      <c r="P406" s="44" t="str">
        <f t="shared" si="49"/>
        <v/>
      </c>
      <c r="Q406" s="44" t="str">
        <f t="shared" si="52"/>
        <v/>
      </c>
      <c r="R406" s="2" t="str">
        <f t="shared" si="53"/>
        <v/>
      </c>
      <c r="S406" s="12" t="str">
        <f t="shared" si="54"/>
        <v/>
      </c>
    </row>
    <row r="407" spans="2:19" x14ac:dyDescent="0.35">
      <c r="B407" s="1" t="str">
        <f t="shared" si="48"/>
        <v/>
      </c>
      <c r="C407" s="4" t="str">
        <f t="shared" si="55"/>
        <v/>
      </c>
      <c r="D407" s="4" t="str">
        <f>IF(B407="",IF(B406="","",SUM($D$6:D406)),C407*($G$2/12))</f>
        <v/>
      </c>
      <c r="E407" s="4" t="str">
        <f>IF(B407="",IF(B406="","",SUM($E$6:E406)),(E406+(C406*((1+$G$1)^(1/12)-1))/($J$2-B405)))</f>
        <v/>
      </c>
      <c r="F407" s="4" t="str">
        <f>IF(B407="",IF(B406="","",SUM($F$6:F406)),D407+E407)</f>
        <v/>
      </c>
      <c r="H407" s="1" t="str">
        <f t="shared" si="50"/>
        <v/>
      </c>
      <c r="I407" s="4" t="str">
        <f t="shared" si="51"/>
        <v/>
      </c>
      <c r="J407" s="4" t="str">
        <f>IF(H407="",IF(H406="","",SUM(J$6:J406)),I407*($G$2/12))</f>
        <v/>
      </c>
      <c r="K407" s="4" t="str">
        <f>IF(H407="",IF(H406="","",SUM($K$6:K406)),L407-J407)</f>
        <v/>
      </c>
      <c r="L407" s="4" t="str">
        <f>IF(H407="",IF(H406="","",SUM($L$6:L406)),I407*(100%+($G$2/12))^($J$2-H406)*($G$2/12)/((100%+$G$2/12)^($J$2-H406)-1))</f>
        <v/>
      </c>
      <c r="P407" s="44" t="str">
        <f t="shared" si="49"/>
        <v/>
      </c>
      <c r="Q407" s="44" t="str">
        <f t="shared" si="52"/>
        <v/>
      </c>
      <c r="R407" s="2" t="str">
        <f t="shared" si="53"/>
        <v/>
      </c>
      <c r="S407" s="12" t="str">
        <f t="shared" si="54"/>
        <v/>
      </c>
    </row>
    <row r="408" spans="2:19" x14ac:dyDescent="0.35">
      <c r="B408" s="1" t="str">
        <f t="shared" si="48"/>
        <v/>
      </c>
      <c r="C408" s="4" t="str">
        <f t="shared" si="55"/>
        <v/>
      </c>
      <c r="D408" s="4" t="str">
        <f>IF(B408="",IF(B407="","",SUM($D$6:D407)),C408*($G$2/12))</f>
        <v/>
      </c>
      <c r="E408" s="4" t="str">
        <f>IF(B408="",IF(B407="","",SUM($E$6:E407)),(E407+(C407*((1+$G$1)^(1/12)-1))/($J$2-B406)))</f>
        <v/>
      </c>
      <c r="F408" s="4" t="str">
        <f>IF(B408="",IF(B407="","",SUM($F$6:F407)),D408+E408)</f>
        <v/>
      </c>
      <c r="H408" s="1" t="str">
        <f t="shared" si="50"/>
        <v/>
      </c>
      <c r="I408" s="4" t="str">
        <f t="shared" si="51"/>
        <v/>
      </c>
      <c r="J408" s="4" t="str">
        <f>IF(H408="",IF(H407="","",SUM(J$6:J407)),I408*($G$2/12))</f>
        <v/>
      </c>
      <c r="K408" s="4" t="str">
        <f>IF(H408="",IF(H407="","",SUM($K$6:K407)),L408-J408)</f>
        <v/>
      </c>
      <c r="L408" s="4" t="str">
        <f>IF(H408="",IF(H407="","",SUM($L$6:L407)),I408*(100%+($G$2/12))^($J$2-H407)*($G$2/12)/((100%+$G$2/12)^($J$2-H407)-1))</f>
        <v/>
      </c>
      <c r="P408" s="44" t="str">
        <f t="shared" si="49"/>
        <v/>
      </c>
      <c r="Q408" s="44" t="str">
        <f t="shared" si="52"/>
        <v/>
      </c>
      <c r="R408" s="2" t="str">
        <f t="shared" si="53"/>
        <v/>
      </c>
      <c r="S408" s="12" t="str">
        <f t="shared" si="54"/>
        <v/>
      </c>
    </row>
    <row r="409" spans="2:19" x14ac:dyDescent="0.35">
      <c r="B409" s="1" t="str">
        <f t="shared" si="48"/>
        <v/>
      </c>
      <c r="C409" s="4" t="str">
        <f t="shared" si="55"/>
        <v/>
      </c>
      <c r="D409" s="4" t="str">
        <f>IF(B409="",IF(B408="","",SUM($D$6:D408)),C409*($G$2/12))</f>
        <v/>
      </c>
      <c r="E409" s="4" t="str">
        <f>IF(B409="",IF(B408="","",SUM($E$6:E408)),(E408+(C408*((1+$G$1)^(1/12)-1))/($J$2-B407)))</f>
        <v/>
      </c>
      <c r="F409" s="4" t="str">
        <f>IF(B409="",IF(B408="","",SUM($F$6:F408)),D409+E409)</f>
        <v/>
      </c>
      <c r="H409" s="1" t="str">
        <f t="shared" si="50"/>
        <v/>
      </c>
      <c r="I409" s="4" t="str">
        <f t="shared" si="51"/>
        <v/>
      </c>
      <c r="J409" s="4" t="str">
        <f>IF(H409="",IF(H408="","",SUM(J$6:J408)),I409*($G$2/12))</f>
        <v/>
      </c>
      <c r="K409" s="4" t="str">
        <f>IF(H409="",IF(H408="","",SUM($K$6:K408)),L409-J409)</f>
        <v/>
      </c>
      <c r="L409" s="4" t="str">
        <f>IF(H409="",IF(H408="","",SUM($L$6:L408)),I409*(100%+($G$2/12))^($J$2-H408)*($G$2/12)/((100%+$G$2/12)^($J$2-H408)-1))</f>
        <v/>
      </c>
      <c r="P409" s="44" t="str">
        <f t="shared" si="49"/>
        <v/>
      </c>
      <c r="Q409" s="44" t="str">
        <f t="shared" si="52"/>
        <v/>
      </c>
      <c r="R409" s="2" t="str">
        <f t="shared" si="53"/>
        <v/>
      </c>
      <c r="S409" s="12" t="str">
        <f t="shared" si="54"/>
        <v/>
      </c>
    </row>
    <row r="410" spans="2:19" x14ac:dyDescent="0.35">
      <c r="B410" s="1" t="str">
        <f t="shared" si="48"/>
        <v/>
      </c>
      <c r="C410" s="4" t="str">
        <f t="shared" si="55"/>
        <v/>
      </c>
      <c r="D410" s="4" t="str">
        <f>IF(B410="",IF(B409="","",SUM($D$6:D409)),C410*($G$2/12))</f>
        <v/>
      </c>
      <c r="E410" s="4" t="str">
        <f>IF(B410="",IF(B409="","",SUM($E$6:E409)),(E409+(C409*((1+$G$1)^(1/12)-1))/($J$2-B408)))</f>
        <v/>
      </c>
      <c r="F410" s="4" t="str">
        <f>IF(B410="",IF(B409="","",SUM($F$6:F409)),D410+E410)</f>
        <v/>
      </c>
      <c r="H410" s="1" t="str">
        <f t="shared" si="50"/>
        <v/>
      </c>
      <c r="I410" s="4" t="str">
        <f t="shared" si="51"/>
        <v/>
      </c>
      <c r="J410" s="4" t="str">
        <f>IF(H410="",IF(H409="","",SUM(J$6:J409)),I410*($G$2/12))</f>
        <v/>
      </c>
      <c r="K410" s="4" t="str">
        <f>IF(H410="",IF(H409="","",SUM($K$6:K409)),L410-J410)</f>
        <v/>
      </c>
      <c r="L410" s="4" t="str">
        <f>IF(H410="",IF(H409="","",SUM($L$6:L409)),I410*(100%+($G$2/12))^($J$2-H409)*($G$2/12)/((100%+$G$2/12)^($J$2-H409)-1))</f>
        <v/>
      </c>
      <c r="P410" s="44" t="str">
        <f t="shared" si="49"/>
        <v/>
      </c>
      <c r="Q410" s="44" t="str">
        <f t="shared" si="52"/>
        <v/>
      </c>
      <c r="R410" s="2" t="str">
        <f t="shared" si="53"/>
        <v/>
      </c>
      <c r="S410" s="12" t="str">
        <f t="shared" si="54"/>
        <v/>
      </c>
    </row>
    <row r="411" spans="2:19" x14ac:dyDescent="0.35">
      <c r="B411" s="1" t="str">
        <f t="shared" si="48"/>
        <v/>
      </c>
      <c r="C411" s="4" t="str">
        <f t="shared" si="55"/>
        <v/>
      </c>
      <c r="D411" s="4" t="str">
        <f>IF(B411="",IF(B410="","",SUM($D$6:D410)),C411*($G$2/12))</f>
        <v/>
      </c>
      <c r="E411" s="4" t="str">
        <f>IF(B411="",IF(B410="","",SUM($E$6:E410)),(E410+(C410*((1+$G$1)^(1/12)-1))/($J$2-B409)))</f>
        <v/>
      </c>
      <c r="F411" s="4" t="str">
        <f>IF(B411="",IF(B410="","",SUM($F$6:F410)),D411+E411)</f>
        <v/>
      </c>
      <c r="H411" s="1" t="str">
        <f t="shared" si="50"/>
        <v/>
      </c>
      <c r="I411" s="4" t="str">
        <f t="shared" si="51"/>
        <v/>
      </c>
      <c r="J411" s="4" t="str">
        <f>IF(H411="",IF(H410="","",SUM(J$6:J410)),I411*($G$2/12))</f>
        <v/>
      </c>
      <c r="K411" s="4" t="str">
        <f>IF(H411="",IF(H410="","",SUM($K$6:K410)),L411-J411)</f>
        <v/>
      </c>
      <c r="L411" s="4" t="str">
        <f>IF(H411="",IF(H410="","",SUM($L$6:L410)),I411*(100%+($G$2/12))^($J$2-H410)*($G$2/12)/((100%+$G$2/12)^($J$2-H410)-1))</f>
        <v/>
      </c>
      <c r="P411" s="44" t="str">
        <f t="shared" si="49"/>
        <v/>
      </c>
      <c r="Q411" s="44" t="str">
        <f t="shared" si="52"/>
        <v/>
      </c>
      <c r="R411" s="2" t="str">
        <f t="shared" si="53"/>
        <v/>
      </c>
      <c r="S411" s="12" t="str">
        <f t="shared" si="54"/>
        <v/>
      </c>
    </row>
    <row r="412" spans="2:19" x14ac:dyDescent="0.35">
      <c r="B412" s="1" t="str">
        <f t="shared" si="48"/>
        <v/>
      </c>
      <c r="C412" s="4" t="str">
        <f t="shared" si="55"/>
        <v/>
      </c>
      <c r="D412" s="4" t="str">
        <f>IF(B412="",IF(B411="","",SUM($D$6:D411)),C412*($G$2/12))</f>
        <v/>
      </c>
      <c r="E412" s="4" t="str">
        <f>IF(B412="",IF(B411="","",SUM($E$6:E411)),(E411+(C411*((1+$G$1)^(1/12)-1))/($J$2-B410)))</f>
        <v/>
      </c>
      <c r="F412" s="4" t="str">
        <f>IF(B412="",IF(B411="","",SUM($F$6:F411)),D412+E412)</f>
        <v/>
      </c>
      <c r="H412" s="1" t="str">
        <f t="shared" si="50"/>
        <v/>
      </c>
      <c r="I412" s="4" t="str">
        <f t="shared" si="51"/>
        <v/>
      </c>
      <c r="J412" s="4" t="str">
        <f>IF(H412="",IF(H411="","",SUM(J$6:J411)),I412*($G$2/12))</f>
        <v/>
      </c>
      <c r="K412" s="4" t="str">
        <f>IF(H412="",IF(H411="","",SUM($K$6:K411)),L412-J412)</f>
        <v/>
      </c>
      <c r="L412" s="4" t="str">
        <f>IF(H412="",IF(H411="","",SUM($L$6:L411)),I412*(100%+($G$2/12))^($J$2-H411)*($G$2/12)/((100%+$G$2/12)^($J$2-H411)-1))</f>
        <v/>
      </c>
      <c r="P412" s="44" t="str">
        <f t="shared" si="49"/>
        <v/>
      </c>
      <c r="Q412" s="44" t="str">
        <f t="shared" si="52"/>
        <v/>
      </c>
      <c r="R412" s="2" t="str">
        <f t="shared" si="53"/>
        <v/>
      </c>
      <c r="S412" s="12" t="str">
        <f t="shared" si="54"/>
        <v/>
      </c>
    </row>
    <row r="413" spans="2:19" x14ac:dyDescent="0.35">
      <c r="B413" s="1" t="str">
        <f t="shared" si="48"/>
        <v/>
      </c>
      <c r="C413" s="4" t="str">
        <f t="shared" si="55"/>
        <v/>
      </c>
      <c r="D413" s="4" t="str">
        <f>IF(B413="",IF(B412="","",SUM($D$6:D412)),C413*($G$2/12))</f>
        <v/>
      </c>
      <c r="E413" s="4" t="str">
        <f>IF(B413="",IF(B412="","",SUM($E$6:E412)),(E412+(C412*((1+$G$1)^(1/12)-1))/($J$2-B411)))</f>
        <v/>
      </c>
      <c r="F413" s="4" t="str">
        <f>IF(B413="",IF(B412="","",SUM($F$6:F412)),D413+E413)</f>
        <v/>
      </c>
      <c r="H413" s="1" t="str">
        <f t="shared" si="50"/>
        <v/>
      </c>
      <c r="I413" s="4" t="str">
        <f t="shared" si="51"/>
        <v/>
      </c>
      <c r="J413" s="4" t="str">
        <f>IF(H413="",IF(H412="","",SUM(J$6:J412)),I413*($G$2/12))</f>
        <v/>
      </c>
      <c r="K413" s="4" t="str">
        <f>IF(H413="",IF(H412="","",SUM($K$6:K412)),L413-J413)</f>
        <v/>
      </c>
      <c r="L413" s="4" t="str">
        <f>IF(H413="",IF(H412="","",SUM($L$6:L412)),I413*(100%+($G$2/12))^($J$2-H412)*($G$2/12)/((100%+$G$2/12)^($J$2-H412)-1))</f>
        <v/>
      </c>
      <c r="P413" s="44" t="str">
        <f t="shared" si="49"/>
        <v/>
      </c>
      <c r="Q413" s="44" t="str">
        <f t="shared" si="52"/>
        <v/>
      </c>
      <c r="R413" s="2" t="str">
        <f t="shared" si="53"/>
        <v/>
      </c>
      <c r="S413" s="12" t="str">
        <f t="shared" si="54"/>
        <v/>
      </c>
    </row>
    <row r="414" spans="2:19" x14ac:dyDescent="0.35">
      <c r="B414" s="1" t="str">
        <f t="shared" si="48"/>
        <v/>
      </c>
      <c r="C414" s="4" t="str">
        <f t="shared" si="55"/>
        <v/>
      </c>
      <c r="D414" s="4" t="str">
        <f>IF(B414="",IF(B413="","",SUM($D$6:D413)),C414*($G$2/12))</f>
        <v/>
      </c>
      <c r="E414" s="4" t="str">
        <f>IF(B414="",IF(B413="","",SUM($E$6:E413)),(E413+(C413*((1+$G$1)^(1/12)-1))/($J$2-B412)))</f>
        <v/>
      </c>
      <c r="F414" s="4" t="str">
        <f>IF(B414="",IF(B413="","",SUM($F$6:F413)),D414+E414)</f>
        <v/>
      </c>
      <c r="H414" s="1" t="str">
        <f t="shared" si="50"/>
        <v/>
      </c>
      <c r="I414" s="4" t="str">
        <f t="shared" si="51"/>
        <v/>
      </c>
      <c r="J414" s="4" t="str">
        <f>IF(H414="",IF(H413="","",SUM(J$6:J413)),I414*($G$2/12))</f>
        <v/>
      </c>
      <c r="K414" s="4" t="str">
        <f>IF(H414="",IF(H413="","",SUM($K$6:K413)),L414-J414)</f>
        <v/>
      </c>
      <c r="L414" s="4" t="str">
        <f>IF(H414="",IF(H413="","",SUM($L$6:L413)),I414*(100%+($G$2/12))^($J$2-H413)*($G$2/12)/((100%+$G$2/12)^($J$2-H413)-1))</f>
        <v/>
      </c>
      <c r="P414" s="44" t="str">
        <f t="shared" si="49"/>
        <v/>
      </c>
      <c r="Q414" s="44" t="str">
        <f t="shared" si="52"/>
        <v/>
      </c>
      <c r="R414" s="2" t="str">
        <f t="shared" si="53"/>
        <v/>
      </c>
      <c r="S414" s="12" t="str">
        <f t="shared" si="54"/>
        <v/>
      </c>
    </row>
    <row r="415" spans="2:19" x14ac:dyDescent="0.35">
      <c r="B415" s="1" t="str">
        <f t="shared" si="48"/>
        <v/>
      </c>
      <c r="C415" s="4" t="str">
        <f t="shared" si="55"/>
        <v/>
      </c>
      <c r="D415" s="4" t="str">
        <f>IF(B415="",IF(B414="","",SUM($D$6:D414)),C415*($G$2/12))</f>
        <v/>
      </c>
      <c r="E415" s="4" t="str">
        <f>IF(B415="",IF(B414="","",SUM($E$6:E414)),(E414+(C414*((1+$G$1)^(1/12)-1))/($J$2-B413)))</f>
        <v/>
      </c>
      <c r="F415" s="4" t="str">
        <f>IF(B415="",IF(B414="","",SUM($F$6:F414)),D415+E415)</f>
        <v/>
      </c>
      <c r="H415" s="1" t="str">
        <f t="shared" si="50"/>
        <v/>
      </c>
      <c r="I415" s="4" t="str">
        <f t="shared" si="51"/>
        <v/>
      </c>
      <c r="J415" s="4" t="str">
        <f>IF(H415="",IF(H414="","",SUM(J$6:J414)),I415*($G$2/12))</f>
        <v/>
      </c>
      <c r="K415" s="4" t="str">
        <f>IF(H415="",IF(H414="","",SUM($K$6:K414)),L415-J415)</f>
        <v/>
      </c>
      <c r="L415" s="4" t="str">
        <f>IF(H415="",IF(H414="","",SUM($L$6:L414)),I415*(100%+($G$2/12))^($J$2-H414)*($G$2/12)/((100%+$G$2/12)^($J$2-H414)-1))</f>
        <v/>
      </c>
      <c r="P415" s="44" t="str">
        <f t="shared" si="49"/>
        <v/>
      </c>
      <c r="Q415" s="44" t="str">
        <f t="shared" si="52"/>
        <v/>
      </c>
      <c r="R415" s="2" t="str">
        <f t="shared" si="53"/>
        <v/>
      </c>
      <c r="S415" s="12" t="str">
        <f t="shared" si="54"/>
        <v/>
      </c>
    </row>
    <row r="416" spans="2:19" x14ac:dyDescent="0.35">
      <c r="B416" s="1" t="str">
        <f t="shared" si="48"/>
        <v/>
      </c>
      <c r="C416" s="4" t="str">
        <f t="shared" si="55"/>
        <v/>
      </c>
      <c r="D416" s="4" t="str">
        <f>IF(B416="",IF(B415="","",SUM($D$6:D415)),C416*($G$2/12))</f>
        <v/>
      </c>
      <c r="E416" s="4" t="str">
        <f>IF(B416="",IF(B415="","",SUM($E$6:E415)),(E415+(C415*((1+$G$1)^(1/12)-1))/($J$2-B414)))</f>
        <v/>
      </c>
      <c r="F416" s="4" t="str">
        <f>IF(B416="",IF(B415="","",SUM($F$6:F415)),D416+E416)</f>
        <v/>
      </c>
      <c r="H416" s="1" t="str">
        <f t="shared" si="50"/>
        <v/>
      </c>
      <c r="I416" s="4" t="str">
        <f t="shared" si="51"/>
        <v/>
      </c>
      <c r="J416" s="4" t="str">
        <f>IF(H416="",IF(H415="","",SUM(J$6:J415)),I416*($G$2/12))</f>
        <v/>
      </c>
      <c r="K416" s="4" t="str">
        <f>IF(H416="",IF(H415="","",SUM($K$6:K415)),L416-J416)</f>
        <v/>
      </c>
      <c r="L416" s="4" t="str">
        <f>IF(H416="",IF(H415="","",SUM($L$6:L415)),I416*(100%+($G$2/12))^($J$2-H415)*($G$2/12)/((100%+$G$2/12)^($J$2-H415)-1))</f>
        <v/>
      </c>
      <c r="P416" s="44" t="str">
        <f t="shared" si="49"/>
        <v/>
      </c>
      <c r="Q416" s="44" t="str">
        <f t="shared" si="52"/>
        <v/>
      </c>
      <c r="R416" s="2" t="str">
        <f t="shared" si="53"/>
        <v/>
      </c>
      <c r="S416" s="12" t="str">
        <f t="shared" si="54"/>
        <v/>
      </c>
    </row>
    <row r="417" spans="2:19" x14ac:dyDescent="0.35">
      <c r="B417" s="1" t="str">
        <f t="shared" si="48"/>
        <v/>
      </c>
      <c r="C417" s="4" t="str">
        <f t="shared" si="55"/>
        <v/>
      </c>
      <c r="D417" s="4" t="str">
        <f>IF(B417="",IF(B416="","",SUM($D$6:D416)),C417*($G$2/12))</f>
        <v/>
      </c>
      <c r="E417" s="4" t="str">
        <f>IF(B417="",IF(B416="","",SUM($E$6:E416)),(E416+(C416*((1+$G$1)^(1/12)-1))/($J$2-B415)))</f>
        <v/>
      </c>
      <c r="F417" s="4" t="str">
        <f>IF(B417="",IF(B416="","",SUM($F$6:F416)),D417+E417)</f>
        <v/>
      </c>
      <c r="H417" s="1" t="str">
        <f t="shared" si="50"/>
        <v/>
      </c>
      <c r="I417" s="4" t="str">
        <f t="shared" si="51"/>
        <v/>
      </c>
      <c r="J417" s="4" t="str">
        <f>IF(H417="",IF(H416="","",SUM(J$6:J416)),I417*($G$2/12))</f>
        <v/>
      </c>
      <c r="K417" s="4" t="str">
        <f>IF(H417="",IF(H416="","",SUM($K$6:K416)),L417-J417)</f>
        <v/>
      </c>
      <c r="L417" s="4" t="str">
        <f>IF(H417="",IF(H416="","",SUM($L$6:L416)),I417*(100%+($G$2/12))^($J$2-H416)*($G$2/12)/((100%+$G$2/12)^($J$2-H416)-1))</f>
        <v/>
      </c>
      <c r="P417" s="44" t="str">
        <f t="shared" si="49"/>
        <v/>
      </c>
      <c r="Q417" s="44" t="str">
        <f t="shared" si="52"/>
        <v/>
      </c>
      <c r="R417" s="2" t="str">
        <f t="shared" si="53"/>
        <v/>
      </c>
      <c r="S417" s="12" t="str">
        <f t="shared" si="54"/>
        <v/>
      </c>
    </row>
    <row r="418" spans="2:19" x14ac:dyDescent="0.35">
      <c r="B418" s="1" t="str">
        <f t="shared" si="48"/>
        <v/>
      </c>
      <c r="C418" s="4" t="str">
        <f t="shared" si="55"/>
        <v/>
      </c>
      <c r="D418" s="4" t="str">
        <f>IF(B418="",IF(B417="","",SUM($D$6:D417)),C418*($G$2/12))</f>
        <v/>
      </c>
      <c r="E418" s="4" t="str">
        <f>IF(B418="",IF(B417="","",SUM($E$6:E417)),(E417+(C417*((1+$G$1)^(1/12)-1))/($J$2-B416)))</f>
        <v/>
      </c>
      <c r="F418" s="4" t="str">
        <f>IF(B418="",IF(B417="","",SUM($F$6:F417)),D418+E418)</f>
        <v/>
      </c>
      <c r="H418" s="1" t="str">
        <f t="shared" si="50"/>
        <v/>
      </c>
      <c r="I418" s="4" t="str">
        <f t="shared" si="51"/>
        <v/>
      </c>
      <c r="J418" s="4" t="str">
        <f>IF(H418="",IF(H417="","",SUM(J$6:J417)),I418*($G$2/12))</f>
        <v/>
      </c>
      <c r="K418" s="4" t="str">
        <f>IF(H418="",IF(H417="","",SUM($K$6:K417)),L418-J418)</f>
        <v/>
      </c>
      <c r="L418" s="4" t="str">
        <f>IF(H418="",IF(H417="","",SUM($L$6:L417)),I418*(100%+($G$2/12))^($J$2-H417)*($G$2/12)/((100%+$G$2/12)^($J$2-H417)-1))</f>
        <v/>
      </c>
      <c r="P418" s="44" t="str">
        <f t="shared" si="49"/>
        <v/>
      </c>
      <c r="Q418" s="44" t="str">
        <f t="shared" si="52"/>
        <v/>
      </c>
      <c r="R418" s="2" t="str">
        <f t="shared" si="53"/>
        <v/>
      </c>
      <c r="S418" s="12" t="str">
        <f t="shared" si="54"/>
        <v/>
      </c>
    </row>
    <row r="419" spans="2:19" x14ac:dyDescent="0.35">
      <c r="B419" s="1" t="str">
        <f t="shared" si="48"/>
        <v/>
      </c>
      <c r="C419" s="4" t="str">
        <f t="shared" si="55"/>
        <v/>
      </c>
      <c r="D419" s="4" t="str">
        <f>IF(B419="",IF(B418="","",SUM($D$6:D418)),C419*($G$2/12))</f>
        <v/>
      </c>
      <c r="E419" s="4" t="str">
        <f>IF(B419="",IF(B418="","",SUM($E$6:E418)),(E418+(C418*((1+$G$1)^(1/12)-1))/($J$2-B417)))</f>
        <v/>
      </c>
      <c r="F419" s="4" t="str">
        <f>IF(B419="",IF(B418="","",SUM($F$6:F418)),D419+E419)</f>
        <v/>
      </c>
      <c r="H419" s="1" t="str">
        <f t="shared" si="50"/>
        <v/>
      </c>
      <c r="I419" s="4" t="str">
        <f t="shared" si="51"/>
        <v/>
      </c>
      <c r="J419" s="4" t="str">
        <f>IF(H419="",IF(H418="","",SUM(J$6:J418)),I419*($G$2/12))</f>
        <v/>
      </c>
      <c r="K419" s="4" t="str">
        <f>IF(H419="",IF(H418="","",SUM($K$6:K418)),L419-J419)</f>
        <v/>
      </c>
      <c r="L419" s="4" t="str">
        <f>IF(H419="",IF(H418="","",SUM($L$6:L418)),I419*(100%+($G$2/12))^($J$2-H418)*($G$2/12)/((100%+$G$2/12)^($J$2-H418)-1))</f>
        <v/>
      </c>
      <c r="P419" s="44" t="str">
        <f t="shared" si="49"/>
        <v/>
      </c>
      <c r="Q419" s="44" t="str">
        <f t="shared" si="52"/>
        <v/>
      </c>
      <c r="R419" s="2" t="str">
        <f t="shared" si="53"/>
        <v/>
      </c>
      <c r="S419" s="12" t="str">
        <f t="shared" si="54"/>
        <v/>
      </c>
    </row>
    <row r="420" spans="2:19" x14ac:dyDescent="0.35">
      <c r="B420" s="1" t="str">
        <f t="shared" si="48"/>
        <v/>
      </c>
      <c r="C420" s="4" t="str">
        <f t="shared" si="55"/>
        <v/>
      </c>
      <c r="D420" s="4" t="str">
        <f>IF(B420="",IF(B419="","",SUM($D$6:D419)),C420*($G$2/12))</f>
        <v/>
      </c>
      <c r="E420" s="4" t="str">
        <f>IF(B420="",IF(B419="","",SUM($E$6:E419)),(E419+(C419*((1+$G$1)^(1/12)-1))/($J$2-B418)))</f>
        <v/>
      </c>
      <c r="F420" s="4" t="str">
        <f>IF(B420="",IF(B419="","",SUM($F$6:F419)),D420+E420)</f>
        <v/>
      </c>
      <c r="H420" s="1" t="str">
        <f t="shared" si="50"/>
        <v/>
      </c>
      <c r="I420" s="4" t="str">
        <f t="shared" si="51"/>
        <v/>
      </c>
      <c r="J420" s="4" t="str">
        <f>IF(H420="",IF(H419="","",SUM(J$6:J419)),I420*($G$2/12))</f>
        <v/>
      </c>
      <c r="K420" s="4" t="str">
        <f>IF(H420="",IF(H419="","",SUM($K$6:K419)),L420-J420)</f>
        <v/>
      </c>
      <c r="L420" s="4" t="str">
        <f>IF(H420="",IF(H419="","",SUM($L$6:L419)),I420*(100%+($G$2/12))^($J$2-H419)*($G$2/12)/((100%+$G$2/12)^($J$2-H419)-1))</f>
        <v/>
      </c>
      <c r="P420" s="44" t="str">
        <f t="shared" si="49"/>
        <v/>
      </c>
      <c r="Q420" s="44" t="str">
        <f t="shared" si="52"/>
        <v/>
      </c>
      <c r="R420" s="2" t="str">
        <f t="shared" si="53"/>
        <v/>
      </c>
      <c r="S420" s="12" t="str">
        <f t="shared" si="54"/>
        <v/>
      </c>
    </row>
    <row r="421" spans="2:19" x14ac:dyDescent="0.35">
      <c r="B421" s="1" t="str">
        <f t="shared" si="48"/>
        <v/>
      </c>
      <c r="C421" s="4" t="str">
        <f t="shared" si="55"/>
        <v/>
      </c>
      <c r="D421" s="4" t="str">
        <f>IF(B421="",IF(B420="","",SUM($D$6:D420)),C421*($G$2/12))</f>
        <v/>
      </c>
      <c r="E421" s="4" t="str">
        <f>IF(B421="",IF(B420="","",SUM($E$6:E420)),(E420+(C420*((1+$G$1)^(1/12)-1))/($J$2-B419)))</f>
        <v/>
      </c>
      <c r="F421" s="4" t="str">
        <f>IF(B421="",IF(B420="","",SUM($F$6:F420)),D421+E421)</f>
        <v/>
      </c>
      <c r="H421" s="1" t="str">
        <f t="shared" si="50"/>
        <v/>
      </c>
      <c r="I421" s="4" t="str">
        <f t="shared" si="51"/>
        <v/>
      </c>
      <c r="J421" s="4" t="str">
        <f>IF(H421="",IF(H420="","",SUM(J$6:J420)),I421*($G$2/12))</f>
        <v/>
      </c>
      <c r="K421" s="4" t="str">
        <f>IF(H421="",IF(H420="","",SUM($K$6:K420)),L421-J421)</f>
        <v/>
      </c>
      <c r="L421" s="4" t="str">
        <f>IF(H421="",IF(H420="","",SUM($L$6:L420)),I421*(100%+($G$2/12))^($J$2-H420)*($G$2/12)/((100%+$G$2/12)^($J$2-H420)-1))</f>
        <v/>
      </c>
      <c r="P421" s="44" t="str">
        <f t="shared" si="49"/>
        <v/>
      </c>
      <c r="Q421" s="44" t="str">
        <f t="shared" si="52"/>
        <v/>
      </c>
      <c r="R421" s="2" t="str">
        <f t="shared" si="53"/>
        <v/>
      </c>
      <c r="S421" s="12" t="str">
        <f t="shared" si="54"/>
        <v/>
      </c>
    </row>
    <row r="422" spans="2:19" x14ac:dyDescent="0.35">
      <c r="B422" s="1" t="str">
        <f t="shared" si="48"/>
        <v/>
      </c>
      <c r="C422" s="4" t="str">
        <f t="shared" si="55"/>
        <v/>
      </c>
      <c r="D422" s="4" t="str">
        <f>IF(B422="",IF(B421="","",SUM($D$6:D421)),C422*($G$2/12))</f>
        <v/>
      </c>
      <c r="E422" s="4" t="str">
        <f>IF(B422="",IF(B421="","",SUM($E$6:E421)),(E421+(C421*((1+$G$1)^(1/12)-1))/($J$2-B420)))</f>
        <v/>
      </c>
      <c r="F422" s="4" t="str">
        <f>IF(B422="",IF(B421="","",SUM($F$6:F421)),D422+E422)</f>
        <v/>
      </c>
      <c r="H422" s="1" t="str">
        <f t="shared" si="50"/>
        <v/>
      </c>
      <c r="I422" s="4" t="str">
        <f t="shared" si="51"/>
        <v/>
      </c>
      <c r="J422" s="4" t="str">
        <f>IF(H422="",IF(H421="","",SUM(J$6:J421)),I422*($G$2/12))</f>
        <v/>
      </c>
      <c r="K422" s="4" t="str">
        <f>IF(H422="",IF(H421="","",SUM($K$6:K421)),L422-J422)</f>
        <v/>
      </c>
      <c r="L422" s="4" t="str">
        <f>IF(H422="",IF(H421="","",SUM($L$6:L421)),I422*(100%+($G$2/12))^($J$2-H421)*($G$2/12)/((100%+$G$2/12)^($J$2-H421)-1))</f>
        <v/>
      </c>
      <c r="P422" s="44" t="str">
        <f t="shared" si="49"/>
        <v/>
      </c>
      <c r="Q422" s="44" t="str">
        <f t="shared" si="52"/>
        <v/>
      </c>
      <c r="R422" s="2" t="str">
        <f t="shared" si="53"/>
        <v/>
      </c>
      <c r="S422" s="12" t="str">
        <f t="shared" si="54"/>
        <v/>
      </c>
    </row>
    <row r="423" spans="2:19" x14ac:dyDescent="0.35">
      <c r="B423" s="1" t="str">
        <f t="shared" si="48"/>
        <v/>
      </c>
      <c r="C423" s="4" t="str">
        <f t="shared" si="55"/>
        <v/>
      </c>
      <c r="D423" s="4" t="str">
        <f>IF(B423="",IF(B422="","",SUM($D$6:D422)),C423*($G$2/12))</f>
        <v/>
      </c>
      <c r="E423" s="4" t="str">
        <f>IF(B423="",IF(B422="","",SUM($E$6:E422)),(E422+(C422*((1+$G$1)^(1/12)-1))/($J$2-B421)))</f>
        <v/>
      </c>
      <c r="F423" s="4" t="str">
        <f>IF(B423="",IF(B422="","",SUM($F$6:F422)),D423+E423)</f>
        <v/>
      </c>
      <c r="H423" s="1" t="str">
        <f t="shared" si="50"/>
        <v/>
      </c>
      <c r="I423" s="4" t="str">
        <f t="shared" si="51"/>
        <v/>
      </c>
      <c r="J423" s="4" t="str">
        <f>IF(H423="",IF(H422="","",SUM(J$6:J422)),I423*($G$2/12))</f>
        <v/>
      </c>
      <c r="K423" s="4" t="str">
        <f>IF(H423="",IF(H422="","",SUM($K$6:K422)),L423-J423)</f>
        <v/>
      </c>
      <c r="L423" s="4" t="str">
        <f>IF(H423="",IF(H422="","",SUM($L$6:L422)),I423*(100%+($G$2/12))^($J$2-H422)*($G$2/12)/((100%+$G$2/12)^($J$2-H422)-1))</f>
        <v/>
      </c>
      <c r="P423" s="44" t="str">
        <f t="shared" si="49"/>
        <v/>
      </c>
      <c r="Q423" s="44" t="str">
        <f t="shared" si="52"/>
        <v/>
      </c>
      <c r="R423" s="2" t="str">
        <f t="shared" si="53"/>
        <v/>
      </c>
      <c r="S423" s="12" t="str">
        <f t="shared" si="54"/>
        <v/>
      </c>
    </row>
    <row r="424" spans="2:19" x14ac:dyDescent="0.35">
      <c r="B424" s="1" t="str">
        <f t="shared" si="48"/>
        <v/>
      </c>
      <c r="C424" s="4" t="str">
        <f t="shared" si="55"/>
        <v/>
      </c>
      <c r="D424" s="4" t="str">
        <f>IF(B424="",IF(B423="","",SUM($D$6:D423)),C424*($G$2/12))</f>
        <v/>
      </c>
      <c r="E424" s="4" t="str">
        <f>IF(B424="",IF(B423="","",SUM($E$6:E423)),(E423+(C423*((1+$G$1)^(1/12)-1))/($J$2-B422)))</f>
        <v/>
      </c>
      <c r="F424" s="4" t="str">
        <f>IF(B424="",IF(B423="","",SUM($F$6:F423)),D424+E424)</f>
        <v/>
      </c>
      <c r="H424" s="1" t="str">
        <f t="shared" si="50"/>
        <v/>
      </c>
      <c r="I424" s="4" t="str">
        <f t="shared" si="51"/>
        <v/>
      </c>
      <c r="J424" s="4" t="str">
        <f>IF(H424="",IF(H423="","",SUM(J$6:J423)),I424*($G$2/12))</f>
        <v/>
      </c>
      <c r="K424" s="4" t="str">
        <f>IF(H424="",IF(H423="","",SUM($K$6:K423)),L424-J424)</f>
        <v/>
      </c>
      <c r="L424" s="4" t="str">
        <f>IF(H424="",IF(H423="","",SUM($L$6:L423)),I424*(100%+($G$2/12))^($J$2-H423)*($G$2/12)/((100%+$G$2/12)^($J$2-H423)-1))</f>
        <v/>
      </c>
      <c r="P424" s="44" t="str">
        <f t="shared" si="49"/>
        <v/>
      </c>
      <c r="Q424" s="44" t="str">
        <f t="shared" si="52"/>
        <v/>
      </c>
      <c r="R424" s="2" t="str">
        <f t="shared" si="53"/>
        <v/>
      </c>
      <c r="S424" s="12" t="str">
        <f t="shared" si="54"/>
        <v/>
      </c>
    </row>
    <row r="425" spans="2:19" x14ac:dyDescent="0.35">
      <c r="B425" s="1" t="str">
        <f t="shared" si="48"/>
        <v/>
      </c>
      <c r="C425" s="4" t="str">
        <f t="shared" si="55"/>
        <v/>
      </c>
      <c r="D425" s="4" t="str">
        <f>IF(B425="",IF(B424="","",SUM($D$6:D424)),C425*($G$2/12))</f>
        <v/>
      </c>
      <c r="E425" s="4" t="str">
        <f>IF(B425="",IF(B424="","",SUM($E$6:E424)),(E424+(C424*((1+$G$1)^(1/12)-1))/($J$2-B423)))</f>
        <v/>
      </c>
      <c r="F425" s="4" t="str">
        <f>IF(B425="",IF(B424="","",SUM($F$6:F424)),D425+E425)</f>
        <v/>
      </c>
      <c r="H425" s="1" t="str">
        <f t="shared" si="50"/>
        <v/>
      </c>
      <c r="I425" s="4" t="str">
        <f t="shared" si="51"/>
        <v/>
      </c>
      <c r="J425" s="4" t="str">
        <f>IF(H425="",IF(H424="","",SUM(J$6:J424)),I425*($G$2/12))</f>
        <v/>
      </c>
      <c r="K425" s="4" t="str">
        <f>IF(H425="",IF(H424="","",SUM($K$6:K424)),L425-J425)</f>
        <v/>
      </c>
      <c r="L425" s="4" t="str">
        <f>IF(H425="",IF(H424="","",SUM($L$6:L424)),I425*(100%+($G$2/12))^($J$2-H424)*($G$2/12)/((100%+$G$2/12)^($J$2-H424)-1))</f>
        <v/>
      </c>
      <c r="P425" s="44" t="str">
        <f t="shared" si="49"/>
        <v/>
      </c>
      <c r="Q425" s="44" t="str">
        <f t="shared" si="52"/>
        <v/>
      </c>
      <c r="R425" s="2" t="str">
        <f t="shared" si="53"/>
        <v/>
      </c>
      <c r="S425" s="12" t="str">
        <f t="shared" si="54"/>
        <v/>
      </c>
    </row>
    <row r="426" spans="2:19" x14ac:dyDescent="0.35">
      <c r="B426" s="1" t="str">
        <f t="shared" si="48"/>
        <v/>
      </c>
      <c r="C426" s="4" t="str">
        <f t="shared" si="55"/>
        <v/>
      </c>
      <c r="D426" s="4" t="str">
        <f>IF(B426="",IF(B425="","",SUM($D$6:D425)),C426*($G$2/12))</f>
        <v/>
      </c>
      <c r="E426" s="4" t="str">
        <f>IF(B426="",IF(B425="","",SUM($E$6:E425)),(E425+(C425*((1+$G$1)^(1/12)-1))/($J$2-B424)))</f>
        <v/>
      </c>
      <c r="F426" s="4" t="str">
        <f>IF(B426="",IF(B425="","",SUM($F$6:F425)),D426+E426)</f>
        <v/>
      </c>
      <c r="H426" s="1" t="str">
        <f t="shared" si="50"/>
        <v/>
      </c>
      <c r="I426" s="4" t="str">
        <f t="shared" si="51"/>
        <v/>
      </c>
      <c r="J426" s="4" t="str">
        <f>IF(H426="",IF(H425="","",SUM(J$6:J425)),I426*($G$2/12))</f>
        <v/>
      </c>
      <c r="K426" s="4" t="str">
        <f>IF(H426="",IF(H425="","",SUM($K$6:K425)),L426-J426)</f>
        <v/>
      </c>
      <c r="L426" s="4" t="str">
        <f>IF(H426="",IF(H425="","",SUM($L$6:L425)),I426*(100%+($G$2/12))^($J$2-H425)*($G$2/12)/((100%+$G$2/12)^($J$2-H425)-1))</f>
        <v/>
      </c>
      <c r="P426" s="44" t="str">
        <f t="shared" si="49"/>
        <v/>
      </c>
      <c r="Q426" s="44" t="str">
        <f t="shared" si="52"/>
        <v/>
      </c>
      <c r="R426" s="2" t="str">
        <f t="shared" si="53"/>
        <v/>
      </c>
      <c r="S426" s="12" t="str">
        <f t="shared" si="54"/>
        <v/>
      </c>
    </row>
    <row r="427" spans="2:19" x14ac:dyDescent="0.35">
      <c r="B427" s="1" t="str">
        <f t="shared" si="48"/>
        <v/>
      </c>
      <c r="C427" s="4" t="str">
        <f t="shared" si="55"/>
        <v/>
      </c>
      <c r="D427" s="4" t="str">
        <f>IF(B427="",IF(B426="","",SUM($D$6:D426)),C427*($G$2/12))</f>
        <v/>
      </c>
      <c r="E427" s="4" t="str">
        <f>IF(B427="",IF(B426="","",SUM($E$6:E426)),(E426+(C426*((1+$G$1)^(1/12)-1))/($J$2-B425)))</f>
        <v/>
      </c>
      <c r="F427" s="4" t="str">
        <f>IF(B427="",IF(B426="","",SUM($F$6:F426)),D427+E427)</f>
        <v/>
      </c>
      <c r="H427" s="1" t="str">
        <f t="shared" si="50"/>
        <v/>
      </c>
      <c r="I427" s="4" t="str">
        <f t="shared" si="51"/>
        <v/>
      </c>
      <c r="J427" s="4" t="str">
        <f>IF(H427="",IF(H426="","",SUM(J$6:J426)),I427*($G$2/12))</f>
        <v/>
      </c>
      <c r="K427" s="4" t="str">
        <f>IF(H427="",IF(H426="","",SUM($K$6:K426)),L427-J427)</f>
        <v/>
      </c>
      <c r="L427" s="4" t="str">
        <f>IF(H427="",IF(H426="","",SUM($L$6:L426)),I427*(100%+($G$2/12))^($J$2-H426)*($G$2/12)/((100%+$G$2/12)^($J$2-H426)-1))</f>
        <v/>
      </c>
      <c r="P427" s="44" t="str">
        <f t="shared" si="49"/>
        <v/>
      </c>
      <c r="Q427" s="44" t="str">
        <f t="shared" si="52"/>
        <v/>
      </c>
      <c r="R427" s="2" t="str">
        <f t="shared" si="53"/>
        <v/>
      </c>
      <c r="S427" s="12" t="str">
        <f t="shared" si="54"/>
        <v/>
      </c>
    </row>
    <row r="428" spans="2:19" x14ac:dyDescent="0.35">
      <c r="B428" s="1" t="str">
        <f t="shared" si="48"/>
        <v/>
      </c>
      <c r="C428" s="4" t="str">
        <f t="shared" si="55"/>
        <v/>
      </c>
      <c r="D428" s="4" t="str">
        <f>IF(B428="",IF(B427="","",SUM($D$6:D427)),C428*($G$2/12))</f>
        <v/>
      </c>
      <c r="E428" s="4" t="str">
        <f>IF(B428="",IF(B427="","",SUM($E$6:E427)),(E427+(C427*((1+$G$1)^(1/12)-1))/($J$2-B426)))</f>
        <v/>
      </c>
      <c r="F428" s="4" t="str">
        <f>IF(B428="",IF(B427="","",SUM($F$6:F427)),D428+E428)</f>
        <v/>
      </c>
      <c r="H428" s="1" t="str">
        <f t="shared" si="50"/>
        <v/>
      </c>
      <c r="I428" s="4" t="str">
        <f t="shared" si="51"/>
        <v/>
      </c>
      <c r="J428" s="4" t="str">
        <f>IF(H428="",IF(H427="","",SUM(J$6:J427)),I428*($G$2/12))</f>
        <v/>
      </c>
      <c r="K428" s="4" t="str">
        <f>IF(H428="",IF(H427="","",SUM($K$6:K427)),L428-J428)</f>
        <v/>
      </c>
      <c r="L428" s="4" t="str">
        <f>IF(H428="",IF(H427="","",SUM($L$6:L427)),I428*(100%+($G$2/12))^($J$2-H427)*($G$2/12)/((100%+$G$2/12)^($J$2-H427)-1))</f>
        <v/>
      </c>
      <c r="P428" s="44" t="str">
        <f t="shared" si="49"/>
        <v/>
      </c>
      <c r="Q428" s="44" t="str">
        <f t="shared" si="52"/>
        <v/>
      </c>
      <c r="R428" s="2" t="str">
        <f t="shared" si="53"/>
        <v/>
      </c>
      <c r="S428" s="12" t="str">
        <f t="shared" si="54"/>
        <v/>
      </c>
    </row>
    <row r="429" spans="2:19" x14ac:dyDescent="0.35">
      <c r="B429" s="1" t="str">
        <f t="shared" si="48"/>
        <v/>
      </c>
      <c r="C429" s="4" t="str">
        <f t="shared" si="55"/>
        <v/>
      </c>
      <c r="D429" s="4" t="str">
        <f>IF(B429="",IF(B428="","",SUM($D$6:D428)),C429*($G$2/12))</f>
        <v/>
      </c>
      <c r="E429" s="4" t="str">
        <f>IF(B429="",IF(B428="","",SUM($E$6:E428)),(E428+(C428*((1+$G$1)^(1/12)-1))/($J$2-B427)))</f>
        <v/>
      </c>
      <c r="F429" s="4" t="str">
        <f>IF(B429="",IF(B428="","",SUM($F$6:F428)),D429+E429)</f>
        <v/>
      </c>
      <c r="H429" s="1" t="str">
        <f t="shared" si="50"/>
        <v/>
      </c>
      <c r="I429" s="4" t="str">
        <f t="shared" si="51"/>
        <v/>
      </c>
      <c r="J429" s="4" t="str">
        <f>IF(H429="",IF(H428="","",SUM(J$6:J428)),I429*($G$2/12))</f>
        <v/>
      </c>
      <c r="K429" s="4" t="str">
        <f>IF(H429="",IF(H428="","",SUM($K$6:K428)),L429-J429)</f>
        <v/>
      </c>
      <c r="L429" s="4" t="str">
        <f>IF(H429="",IF(H428="","",SUM($L$6:L428)),I429*(100%+($G$2/12))^($J$2-H428)*($G$2/12)/((100%+$G$2/12)^($J$2-H428)-1))</f>
        <v/>
      </c>
      <c r="P429" s="44" t="str">
        <f t="shared" si="49"/>
        <v/>
      </c>
      <c r="Q429" s="44" t="str">
        <f t="shared" si="52"/>
        <v/>
      </c>
      <c r="R429" s="2" t="str">
        <f t="shared" si="53"/>
        <v/>
      </c>
      <c r="S429" s="12" t="str">
        <f t="shared" si="54"/>
        <v/>
      </c>
    </row>
    <row r="430" spans="2:19" x14ac:dyDescent="0.35">
      <c r="B430" s="1" t="str">
        <f t="shared" si="48"/>
        <v/>
      </c>
      <c r="C430" s="4" t="str">
        <f t="shared" si="55"/>
        <v/>
      </c>
      <c r="D430" s="4" t="str">
        <f>IF(B430="",IF(B429="","",SUM($D$6:D429)),C430*($G$2/12))</f>
        <v/>
      </c>
      <c r="E430" s="4" t="str">
        <f>IF(B430="",IF(B429="","",SUM($E$6:E429)),(E429+(C429*((1+$G$1)^(1/12)-1))/($J$2-B428)))</f>
        <v/>
      </c>
      <c r="F430" s="4" t="str">
        <f>IF(B430="",IF(B429="","",SUM($F$6:F429)),D430+E430)</f>
        <v/>
      </c>
      <c r="H430" s="1" t="str">
        <f t="shared" si="50"/>
        <v/>
      </c>
      <c r="I430" s="4" t="str">
        <f t="shared" si="51"/>
        <v/>
      </c>
      <c r="J430" s="4" t="str">
        <f>IF(H430="",IF(H429="","",SUM(J$6:J429)),I430*($G$2/12))</f>
        <v/>
      </c>
      <c r="K430" s="4" t="str">
        <f>IF(H430="",IF(H429="","",SUM($K$6:K429)),L430-J430)</f>
        <v/>
      </c>
      <c r="L430" s="4" t="str">
        <f>IF(H430="",IF(H429="","",SUM($L$6:L429)),I430*(100%+($G$2/12))^($J$2-H429)*($G$2/12)/((100%+$G$2/12)^($J$2-H429)-1))</f>
        <v/>
      </c>
      <c r="P430" s="44" t="str">
        <f t="shared" si="49"/>
        <v/>
      </c>
      <c r="Q430" s="44" t="str">
        <f t="shared" si="52"/>
        <v/>
      </c>
      <c r="R430" s="2" t="str">
        <f t="shared" si="53"/>
        <v/>
      </c>
      <c r="S430" s="12" t="str">
        <f t="shared" si="54"/>
        <v/>
      </c>
    </row>
    <row r="431" spans="2:19" x14ac:dyDescent="0.35">
      <c r="B431" s="1" t="str">
        <f t="shared" si="48"/>
        <v/>
      </c>
      <c r="C431" s="4" t="str">
        <f t="shared" si="55"/>
        <v/>
      </c>
      <c r="D431" s="4" t="str">
        <f>IF(B431="",IF(B430="","",SUM($D$6:D430)),C431*($G$2/12))</f>
        <v/>
      </c>
      <c r="E431" s="4" t="str">
        <f>IF(B431="",IF(B430="","",SUM($E$6:E430)),(E430+(C430*((1+$G$1)^(1/12)-1))/($J$2-B429)))</f>
        <v/>
      </c>
      <c r="F431" s="4" t="str">
        <f>IF(B431="",IF(B430="","",SUM($F$6:F430)),D431+E431)</f>
        <v/>
      </c>
      <c r="H431" s="1" t="str">
        <f t="shared" si="50"/>
        <v/>
      </c>
      <c r="I431" s="4" t="str">
        <f t="shared" si="51"/>
        <v/>
      </c>
      <c r="J431" s="4" t="str">
        <f>IF(H431="",IF(H430="","",SUM(J$6:J430)),I431*($G$2/12))</f>
        <v/>
      </c>
      <c r="K431" s="4" t="str">
        <f>IF(H431="",IF(H430="","",SUM($K$6:K430)),L431-J431)</f>
        <v/>
      </c>
      <c r="L431" s="4" t="str">
        <f>IF(H431="",IF(H430="","",SUM($L$6:L430)),I431*(100%+($G$2/12))^($J$2-H430)*($G$2/12)/((100%+$G$2/12)^($J$2-H430)-1))</f>
        <v/>
      </c>
      <c r="P431" s="44" t="str">
        <f t="shared" si="49"/>
        <v/>
      </c>
      <c r="Q431" s="44" t="str">
        <f t="shared" si="52"/>
        <v/>
      </c>
      <c r="R431" s="2" t="str">
        <f t="shared" si="53"/>
        <v/>
      </c>
      <c r="S431" s="12" t="str">
        <f t="shared" si="54"/>
        <v/>
      </c>
    </row>
    <row r="432" spans="2:19" x14ac:dyDescent="0.35">
      <c r="B432" s="1" t="str">
        <f t="shared" ref="B432:B479" si="56">IF(B431="","",IF($J$2&gt;=B431+1,B431+1,""))</f>
        <v/>
      </c>
      <c r="C432" s="4" t="str">
        <f t="shared" si="55"/>
        <v/>
      </c>
      <c r="D432" s="4" t="str">
        <f>IF(B432="",IF(B431="","",SUM($D$6:D431)),C432*($G$2/12))</f>
        <v/>
      </c>
      <c r="E432" s="4" t="str">
        <f>IF(B432="",IF(B431="","",SUM($E$6:E431)),(E431+(C431*((1+$G$1)^(1/12)-1))/($J$2-B430)))</f>
        <v/>
      </c>
      <c r="F432" s="4" t="str">
        <f>IF(B432="",IF(B431="","",SUM($F$6:F431)),D432+E432)</f>
        <v/>
      </c>
      <c r="H432" s="1" t="str">
        <f t="shared" si="50"/>
        <v/>
      </c>
      <c r="I432" s="4" t="str">
        <f t="shared" si="51"/>
        <v/>
      </c>
      <c r="J432" s="4" t="str">
        <f>IF(H432="",IF(H431="","",SUM(J$6:J431)),I432*($G$2/12))</f>
        <v/>
      </c>
      <c r="K432" s="4" t="str">
        <f>IF(H432="",IF(H431="","",SUM($K$6:K431)),L432-J432)</f>
        <v/>
      </c>
      <c r="L432" s="4" t="str">
        <f>IF(H432="",IF(H431="","",SUM($L$6:L431)),I432*(100%+($G$2/12))^($J$2-H431)*($G$2/12)/((100%+$G$2/12)^($J$2-H431)-1))</f>
        <v/>
      </c>
      <c r="P432" s="44" t="str">
        <f t="shared" si="49"/>
        <v/>
      </c>
      <c r="Q432" s="44" t="str">
        <f t="shared" si="52"/>
        <v/>
      </c>
      <c r="R432" s="2" t="str">
        <f t="shared" si="53"/>
        <v/>
      </c>
      <c r="S432" s="12" t="str">
        <f t="shared" si="54"/>
        <v/>
      </c>
    </row>
    <row r="433" spans="2:19" x14ac:dyDescent="0.35">
      <c r="B433" s="1" t="str">
        <f t="shared" si="56"/>
        <v/>
      </c>
      <c r="C433" s="4" t="str">
        <f t="shared" si="55"/>
        <v/>
      </c>
      <c r="D433" s="4" t="str">
        <f>IF(B433="",IF(B432="","",SUM($D$6:D432)),C433*($G$2/12))</f>
        <v/>
      </c>
      <c r="E433" s="4" t="str">
        <f>IF(B433="",IF(B432="","",SUM($E$6:E432)),(E432+(C432*((1+$G$1)^(1/12)-1))/($J$2-B431)))</f>
        <v/>
      </c>
      <c r="F433" s="4" t="str">
        <f>IF(B433="",IF(B432="","",SUM($F$6:F432)),D433+E433)</f>
        <v/>
      </c>
      <c r="H433" s="1" t="str">
        <f t="shared" si="50"/>
        <v/>
      </c>
      <c r="I433" s="4" t="str">
        <f t="shared" si="51"/>
        <v/>
      </c>
      <c r="J433" s="4" t="str">
        <f>IF(H433="",IF(H432="","",SUM(J$6:J432)),I433*($G$2/12))</f>
        <v/>
      </c>
      <c r="K433" s="4" t="str">
        <f>IF(H433="",IF(H432="","",SUM($K$6:K432)),L433-J433)</f>
        <v/>
      </c>
      <c r="L433" s="4" t="str">
        <f>IF(H433="",IF(H432="","",SUM($L$6:L432)),I433*(100%+($G$2/12))^($J$2-H432)*($G$2/12)/((100%+$G$2/12)^($J$2-H432)-1))</f>
        <v/>
      </c>
      <c r="P433" s="44" t="str">
        <f t="shared" si="49"/>
        <v/>
      </c>
      <c r="Q433" s="44" t="str">
        <f t="shared" si="52"/>
        <v/>
      </c>
      <c r="R433" s="2" t="str">
        <f t="shared" si="53"/>
        <v/>
      </c>
      <c r="S433" s="12" t="str">
        <f t="shared" si="54"/>
        <v/>
      </c>
    </row>
    <row r="434" spans="2:19" x14ac:dyDescent="0.35">
      <c r="B434" s="1" t="str">
        <f t="shared" si="56"/>
        <v/>
      </c>
      <c r="C434" s="4" t="str">
        <f t="shared" si="55"/>
        <v/>
      </c>
      <c r="D434" s="4" t="str">
        <f>IF(B434="",IF(B433="","",SUM($D$6:D433)),C434*($G$2/12))</f>
        <v/>
      </c>
      <c r="E434" s="4" t="str">
        <f>IF(B434="",IF(B433="","",SUM($E$6:E433)),(E433+(C433*((1+$G$1)^(1/12)-1))/($J$2-B432)))</f>
        <v/>
      </c>
      <c r="F434" s="4" t="str">
        <f>IF(B434="",IF(B433="","",SUM($F$6:F433)),D434+E434)</f>
        <v/>
      </c>
      <c r="H434" s="1" t="str">
        <f t="shared" si="50"/>
        <v/>
      </c>
      <c r="I434" s="4" t="str">
        <f t="shared" si="51"/>
        <v/>
      </c>
      <c r="J434" s="4" t="str">
        <f>IF(H434="",IF(H433="","",SUM(J$6:J433)),I434*($G$2/12))</f>
        <v/>
      </c>
      <c r="K434" s="4" t="str">
        <f>IF(H434="",IF(H433="","",SUM($K$6:K433)),L434-J434)</f>
        <v/>
      </c>
      <c r="L434" s="4" t="str">
        <f>IF(H434="",IF(H433="","",SUM($L$6:L433)),I434*(100%+($G$2/12))^($J$2-H433)*($G$2/12)/((100%+$G$2/12)^($J$2-H433)-1))</f>
        <v/>
      </c>
      <c r="P434" s="44" t="str">
        <f t="shared" si="49"/>
        <v/>
      </c>
      <c r="Q434" s="44" t="str">
        <f t="shared" si="52"/>
        <v/>
      </c>
      <c r="R434" s="2" t="str">
        <f t="shared" si="53"/>
        <v/>
      </c>
      <c r="S434" s="12" t="str">
        <f t="shared" si="54"/>
        <v/>
      </c>
    </row>
    <row r="435" spans="2:19" x14ac:dyDescent="0.35">
      <c r="B435" s="1" t="str">
        <f t="shared" si="56"/>
        <v/>
      </c>
      <c r="C435" s="4" t="str">
        <f t="shared" si="55"/>
        <v/>
      </c>
      <c r="D435" s="4" t="str">
        <f>IF(B435="",IF(B434="","",SUM($D$6:D434)),C435*($G$2/12))</f>
        <v/>
      </c>
      <c r="E435" s="4" t="str">
        <f>IF(B435="",IF(B434="","",SUM($E$6:E434)),(E434+(C434*((1+$G$1)^(1/12)-1))/($J$2-B433)))</f>
        <v/>
      </c>
      <c r="F435" s="4" t="str">
        <f>IF(B435="",IF(B434="","",SUM($F$6:F434)),D435+E435)</f>
        <v/>
      </c>
      <c r="H435" s="1" t="str">
        <f t="shared" si="50"/>
        <v/>
      </c>
      <c r="I435" s="4" t="str">
        <f t="shared" si="51"/>
        <v/>
      </c>
      <c r="J435" s="4" t="str">
        <f>IF(H435="",IF(H434="","",SUM(J$6:J434)),I435*($G$2/12))</f>
        <v/>
      </c>
      <c r="K435" s="4" t="str">
        <f>IF(H435="",IF(H434="","",SUM($K$6:K434)),L435-J435)</f>
        <v/>
      </c>
      <c r="L435" s="4" t="str">
        <f>IF(H435="",IF(H434="","",SUM($L$6:L434)),I435*(100%+($G$2/12))^($J$2-H434)*($G$2/12)/((100%+$G$2/12)^($J$2-H434)-1))</f>
        <v/>
      </c>
      <c r="P435" s="44" t="str">
        <f t="shared" si="49"/>
        <v/>
      </c>
      <c r="Q435" s="44" t="str">
        <f t="shared" si="52"/>
        <v/>
      </c>
      <c r="R435" s="2" t="str">
        <f t="shared" si="53"/>
        <v/>
      </c>
      <c r="S435" s="12" t="str">
        <f t="shared" si="54"/>
        <v/>
      </c>
    </row>
    <row r="436" spans="2:19" x14ac:dyDescent="0.35">
      <c r="B436" s="1" t="str">
        <f t="shared" si="56"/>
        <v/>
      </c>
      <c r="C436" s="4" t="str">
        <f t="shared" si="55"/>
        <v/>
      </c>
      <c r="D436" s="4" t="str">
        <f>IF(B436="",IF(B435="","",SUM($D$6:D435)),C436*($G$2/12))</f>
        <v/>
      </c>
      <c r="E436" s="4" t="str">
        <f>IF(B436="",IF(B435="","",SUM($E$6:E435)),(E435+(C435*((1+$G$1)^(1/12)-1))/($J$2-B434)))</f>
        <v/>
      </c>
      <c r="F436" s="4" t="str">
        <f>IF(B436="",IF(B435="","",SUM($F$6:F435)),D436+E436)</f>
        <v/>
      </c>
      <c r="H436" s="1" t="str">
        <f t="shared" si="50"/>
        <v/>
      </c>
      <c r="I436" s="4" t="str">
        <f t="shared" si="51"/>
        <v/>
      </c>
      <c r="J436" s="4" t="str">
        <f>IF(H436="",IF(H435="","",SUM(J$6:J435)),I436*($G$2/12))</f>
        <v/>
      </c>
      <c r="K436" s="4" t="str">
        <f>IF(H436="",IF(H435="","",SUM($K$6:K435)),L436-J436)</f>
        <v/>
      </c>
      <c r="L436" s="4" t="str">
        <f>IF(H436="",IF(H435="","",SUM($L$6:L435)),I436*(100%+($G$2/12))^($J$2-H435)*($G$2/12)/((100%+$G$2/12)^($J$2-H435)-1))</f>
        <v/>
      </c>
      <c r="P436" s="44" t="str">
        <f t="shared" si="49"/>
        <v/>
      </c>
      <c r="Q436" s="44" t="str">
        <f t="shared" si="52"/>
        <v/>
      </c>
      <c r="R436" s="2" t="str">
        <f t="shared" si="53"/>
        <v/>
      </c>
      <c r="S436" s="12" t="str">
        <f t="shared" si="54"/>
        <v/>
      </c>
    </row>
    <row r="437" spans="2:19" x14ac:dyDescent="0.35">
      <c r="B437" s="1" t="str">
        <f t="shared" si="56"/>
        <v/>
      </c>
      <c r="C437" s="4" t="str">
        <f t="shared" si="55"/>
        <v/>
      </c>
      <c r="D437" s="4" t="str">
        <f>IF(B437="",IF(B436="","",SUM($D$6:D436)),C437*($G$2/12))</f>
        <v/>
      </c>
      <c r="E437" s="4" t="str">
        <f>IF(B437="",IF(B436="","",SUM($E$6:E436)),(E436+(C436*((1+$G$1)^(1/12)-1))/($J$2-B435)))</f>
        <v/>
      </c>
      <c r="F437" s="4" t="str">
        <f>IF(B437="",IF(B436="","",SUM($F$6:F436)),D437+E437)</f>
        <v/>
      </c>
      <c r="H437" s="1" t="str">
        <f t="shared" si="50"/>
        <v/>
      </c>
      <c r="I437" s="4" t="str">
        <f t="shared" si="51"/>
        <v/>
      </c>
      <c r="J437" s="4" t="str">
        <f>IF(H437="",IF(H436="","",SUM(J$6:J436)),I437*($G$2/12))</f>
        <v/>
      </c>
      <c r="K437" s="4" t="str">
        <f>IF(H437="",IF(H436="","",SUM($K$6:K436)),L437-J437)</f>
        <v/>
      </c>
      <c r="L437" s="4" t="str">
        <f>IF(H437="",IF(H436="","",SUM($L$6:L436)),I437*(100%+($G$2/12))^($J$2-H436)*($G$2/12)/((100%+$G$2/12)^($J$2-H436)-1))</f>
        <v/>
      </c>
      <c r="P437" s="44" t="str">
        <f t="shared" si="49"/>
        <v/>
      </c>
      <c r="Q437" s="44" t="str">
        <f t="shared" si="52"/>
        <v/>
      </c>
      <c r="R437" s="2" t="str">
        <f t="shared" si="53"/>
        <v/>
      </c>
      <c r="S437" s="12" t="str">
        <f t="shared" si="54"/>
        <v/>
      </c>
    </row>
    <row r="438" spans="2:19" x14ac:dyDescent="0.35">
      <c r="B438" s="1" t="str">
        <f t="shared" si="56"/>
        <v/>
      </c>
      <c r="C438" s="4" t="str">
        <f t="shared" si="55"/>
        <v/>
      </c>
      <c r="D438" s="4" t="str">
        <f>IF(B438="",IF(B437="","",SUM($D$6:D437)),C438*($G$2/12))</f>
        <v/>
      </c>
      <c r="E438" s="4" t="str">
        <f>IF(B438="",IF(B437="","",SUM($E$6:E437)),(E437+(C437*((1+$G$1)^(1/12)-1))/($J$2-B436)))</f>
        <v/>
      </c>
      <c r="F438" s="4" t="str">
        <f>IF(B438="",IF(B437="","",SUM($F$6:F437)),D438+E438)</f>
        <v/>
      </c>
      <c r="H438" s="1" t="str">
        <f t="shared" si="50"/>
        <v/>
      </c>
      <c r="I438" s="4" t="str">
        <f t="shared" si="51"/>
        <v/>
      </c>
      <c r="J438" s="4" t="str">
        <f>IF(H438="",IF(H437="","",SUM(J$6:J437)),I438*($G$2/12))</f>
        <v/>
      </c>
      <c r="K438" s="4" t="str">
        <f>IF(H438="",IF(H437="","",SUM($K$6:K437)),L438-J438)</f>
        <v/>
      </c>
      <c r="L438" s="4" t="str">
        <f>IF(H438="",IF(H437="","",SUM($L$6:L437)),I438*(100%+($G$2/12))^($J$2-H437)*($G$2/12)/((100%+$G$2/12)^($J$2-H437)-1))</f>
        <v/>
      </c>
      <c r="P438" s="44" t="str">
        <f t="shared" si="49"/>
        <v/>
      </c>
      <c r="Q438" s="44" t="str">
        <f t="shared" si="52"/>
        <v/>
      </c>
      <c r="R438" s="2" t="str">
        <f t="shared" si="53"/>
        <v/>
      </c>
      <c r="S438" s="12" t="str">
        <f t="shared" si="54"/>
        <v/>
      </c>
    </row>
    <row r="439" spans="2:19" x14ac:dyDescent="0.35">
      <c r="B439" s="1" t="str">
        <f t="shared" si="56"/>
        <v/>
      </c>
      <c r="C439" s="4" t="str">
        <f t="shared" si="55"/>
        <v/>
      </c>
      <c r="D439" s="4" t="str">
        <f>IF(B439="",IF(B438="","",SUM($D$6:D438)),C439*($G$2/12))</f>
        <v/>
      </c>
      <c r="E439" s="4" t="str">
        <f>IF(B439="",IF(B438="","",SUM($E$6:E438)),(E438+(C438*((1+$G$1)^(1/12)-1))/($J$2-B437)))</f>
        <v/>
      </c>
      <c r="F439" s="4" t="str">
        <f>IF(B439="",IF(B438="","",SUM($F$6:F438)),D439+E439)</f>
        <v/>
      </c>
      <c r="H439" s="1" t="str">
        <f t="shared" si="50"/>
        <v/>
      </c>
      <c r="I439" s="4" t="str">
        <f t="shared" si="51"/>
        <v/>
      </c>
      <c r="J439" s="4" t="str">
        <f>IF(H439="",IF(H438="","",SUM(J$6:J438)),I439*($G$2/12))</f>
        <v/>
      </c>
      <c r="K439" s="4" t="str">
        <f>IF(H439="",IF(H438="","",SUM($K$6:K438)),L439-J439)</f>
        <v/>
      </c>
      <c r="L439" s="4" t="str">
        <f>IF(H439="",IF(H438="","",SUM($L$6:L438)),I439*(100%+($G$2/12))^($J$2-H438)*($G$2/12)/((100%+$G$2/12)^($J$2-H438)-1))</f>
        <v/>
      </c>
      <c r="P439" s="44" t="str">
        <f t="shared" si="49"/>
        <v/>
      </c>
      <c r="Q439" s="44" t="str">
        <f t="shared" si="52"/>
        <v/>
      </c>
      <c r="R439" s="2" t="str">
        <f t="shared" si="53"/>
        <v/>
      </c>
      <c r="S439" s="12" t="str">
        <f t="shared" si="54"/>
        <v/>
      </c>
    </row>
    <row r="440" spans="2:19" x14ac:dyDescent="0.35">
      <c r="B440" s="1" t="str">
        <f t="shared" si="56"/>
        <v/>
      </c>
      <c r="C440" s="4" t="str">
        <f t="shared" si="55"/>
        <v/>
      </c>
      <c r="D440" s="4" t="str">
        <f>IF(B440="",IF(B439="","",SUM($D$6:D439)),C440*($G$2/12))</f>
        <v/>
      </c>
      <c r="E440" s="4" t="str">
        <f>IF(B440="",IF(B439="","",SUM($E$6:E439)),(E439+(C439*((1+$G$1)^(1/12)-1))/($J$2-B438)))</f>
        <v/>
      </c>
      <c r="F440" s="4" t="str">
        <f>IF(B440="",IF(B439="","",SUM($F$6:F439)),D440+E440)</f>
        <v/>
      </c>
      <c r="H440" s="1" t="str">
        <f t="shared" si="50"/>
        <v/>
      </c>
      <c r="I440" s="4" t="str">
        <f t="shared" si="51"/>
        <v/>
      </c>
      <c r="J440" s="4" t="str">
        <f>IF(H440="",IF(H439="","",SUM(J$6:J439)),I440*($G$2/12))</f>
        <v/>
      </c>
      <c r="K440" s="4" t="str">
        <f>IF(H440="",IF(H439="","",SUM($K$6:K439)),L440-J440)</f>
        <v/>
      </c>
      <c r="L440" s="4" t="str">
        <f>IF(H440="",IF(H439="","",SUM($L$6:L439)),I440*(100%+($G$2/12))^($J$2-H439)*($G$2/12)/((100%+$G$2/12)^($J$2-H439)-1))</f>
        <v/>
      </c>
      <c r="P440" s="44" t="str">
        <f t="shared" si="49"/>
        <v/>
      </c>
      <c r="Q440" s="44" t="str">
        <f t="shared" si="52"/>
        <v/>
      </c>
      <c r="R440" s="2" t="str">
        <f t="shared" si="53"/>
        <v/>
      </c>
      <c r="S440" s="12" t="str">
        <f t="shared" si="54"/>
        <v/>
      </c>
    </row>
    <row r="441" spans="2:19" x14ac:dyDescent="0.35">
      <c r="B441" s="1" t="str">
        <f t="shared" si="56"/>
        <v/>
      </c>
      <c r="C441" s="4" t="str">
        <f t="shared" si="55"/>
        <v/>
      </c>
      <c r="D441" s="4" t="str">
        <f>IF(B441="",IF(B440="","",SUM($D$6:D440)),C441*($G$2/12))</f>
        <v/>
      </c>
      <c r="E441" s="4" t="str">
        <f>IF(B441="",IF(B440="","",SUM($E$6:E440)),(E440+(C440*((1+$G$1)^(1/12)-1))/($J$2-B439)))</f>
        <v/>
      </c>
      <c r="F441" s="4" t="str">
        <f>IF(B441="",IF(B440="","",SUM($F$6:F440)),D441+E441)</f>
        <v/>
      </c>
      <c r="H441" s="1" t="str">
        <f t="shared" si="50"/>
        <v/>
      </c>
      <c r="I441" s="4" t="str">
        <f t="shared" si="51"/>
        <v/>
      </c>
      <c r="J441" s="4" t="str">
        <f>IF(H441="",IF(H440="","",SUM(J$6:J440)),I441*($G$2/12))</f>
        <v/>
      </c>
      <c r="K441" s="4" t="str">
        <f>IF(H441="",IF(H440="","",SUM($K$6:K440)),L441-J441)</f>
        <v/>
      </c>
      <c r="L441" s="4" t="str">
        <f>IF(H441="",IF(H440="","",SUM($L$6:L440)),I441*(100%+($G$2/12))^($J$2-H440)*($G$2/12)/((100%+$G$2/12)^($J$2-H440)-1))</f>
        <v/>
      </c>
      <c r="P441" s="44" t="str">
        <f t="shared" si="49"/>
        <v/>
      </c>
      <c r="Q441" s="44" t="str">
        <f t="shared" si="52"/>
        <v/>
      </c>
      <c r="R441" s="2" t="str">
        <f t="shared" si="53"/>
        <v/>
      </c>
      <c r="S441" s="12" t="str">
        <f t="shared" si="54"/>
        <v/>
      </c>
    </row>
    <row r="442" spans="2:19" x14ac:dyDescent="0.35">
      <c r="B442" s="1" t="str">
        <f t="shared" si="56"/>
        <v/>
      </c>
      <c r="C442" s="4" t="str">
        <f t="shared" si="55"/>
        <v/>
      </c>
      <c r="D442" s="4" t="str">
        <f>IF(B442="",IF(B441="","",SUM($D$6:D441)),C442*($G$2/12))</f>
        <v/>
      </c>
      <c r="E442" s="4" t="str">
        <f>IF(B442="",IF(B441="","",SUM($E$6:E441)),(E441+(C441*((1+$G$1)^(1/12)-1))/($J$2-B440)))</f>
        <v/>
      </c>
      <c r="F442" s="4" t="str">
        <f>IF(B442="",IF(B441="","",SUM($F$6:F441)),D442+E442)</f>
        <v/>
      </c>
      <c r="H442" s="1" t="str">
        <f t="shared" si="50"/>
        <v/>
      </c>
      <c r="I442" s="4" t="str">
        <f t="shared" si="51"/>
        <v/>
      </c>
      <c r="J442" s="4" t="str">
        <f>IF(H442="",IF(H441="","",SUM(J$6:J441)),I442*($G$2/12))</f>
        <v/>
      </c>
      <c r="K442" s="4" t="str">
        <f>IF(H442="",IF(H441="","",SUM($K$6:K441)),L442-J442)</f>
        <v/>
      </c>
      <c r="L442" s="4" t="str">
        <f>IF(H442="",IF(H441="","",SUM($L$6:L441)),I442*(100%+($G$2/12))^($J$2-H441)*($G$2/12)/((100%+$G$2/12)^($J$2-H441)-1))</f>
        <v/>
      </c>
      <c r="P442" s="44" t="str">
        <f t="shared" si="49"/>
        <v/>
      </c>
      <c r="Q442" s="44" t="str">
        <f t="shared" si="52"/>
        <v/>
      </c>
      <c r="R442" s="2" t="str">
        <f t="shared" si="53"/>
        <v/>
      </c>
      <c r="S442" s="12" t="str">
        <f t="shared" si="54"/>
        <v/>
      </c>
    </row>
    <row r="443" spans="2:19" x14ac:dyDescent="0.35">
      <c r="B443" s="1" t="str">
        <f t="shared" si="56"/>
        <v/>
      </c>
      <c r="C443" s="4" t="str">
        <f t="shared" si="55"/>
        <v/>
      </c>
      <c r="D443" s="4" t="str">
        <f>IF(B443="",IF(B442="","",SUM($D$6:D442)),C443*($G$2/12))</f>
        <v/>
      </c>
      <c r="E443" s="4" t="str">
        <f>IF(B443="",IF(B442="","",SUM($E$6:E442)),(E442+(C442*((1+$G$1)^(1/12)-1))/($J$2-B441)))</f>
        <v/>
      </c>
      <c r="F443" s="4" t="str">
        <f>IF(B443="",IF(B442="","",SUM($F$6:F442)),D443+E443)</f>
        <v/>
      </c>
      <c r="H443" s="1" t="str">
        <f t="shared" si="50"/>
        <v/>
      </c>
      <c r="I443" s="4" t="str">
        <f t="shared" si="51"/>
        <v/>
      </c>
      <c r="J443" s="4" t="str">
        <f>IF(H443="",IF(H442="","",SUM(J$6:J442)),I443*($G$2/12))</f>
        <v/>
      </c>
      <c r="K443" s="4" t="str">
        <f>IF(H443="",IF(H442="","",SUM($K$6:K442)),L443-J443)</f>
        <v/>
      </c>
      <c r="L443" s="4" t="str">
        <f>IF(H443="",IF(H442="","",SUM($L$6:L442)),I443*(100%+($G$2/12))^($J$2-H442)*($G$2/12)/((100%+$G$2/12)^($J$2-H442)-1))</f>
        <v/>
      </c>
      <c r="P443" s="44" t="str">
        <f t="shared" si="49"/>
        <v/>
      </c>
      <c r="Q443" s="44" t="str">
        <f t="shared" si="52"/>
        <v/>
      </c>
      <c r="R443" s="2" t="str">
        <f t="shared" si="53"/>
        <v/>
      </c>
      <c r="S443" s="12" t="str">
        <f t="shared" si="54"/>
        <v/>
      </c>
    </row>
    <row r="444" spans="2:19" x14ac:dyDescent="0.35">
      <c r="B444" s="1" t="str">
        <f t="shared" si="56"/>
        <v/>
      </c>
      <c r="C444" s="4" t="str">
        <f t="shared" si="55"/>
        <v/>
      </c>
      <c r="D444" s="4" t="str">
        <f>IF(B444="",IF(B443="","",SUM($D$6:D443)),C444*($G$2/12))</f>
        <v/>
      </c>
      <c r="E444" s="4" t="str">
        <f>IF(B444="",IF(B443="","",SUM($E$6:E443)),(E443+(C443*((1+$G$1)^(1/12)-1))/($J$2-B442)))</f>
        <v/>
      </c>
      <c r="F444" s="4" t="str">
        <f>IF(B444="",IF(B443="","",SUM($F$6:F443)),D444+E444)</f>
        <v/>
      </c>
      <c r="H444" s="1" t="str">
        <f t="shared" si="50"/>
        <v/>
      </c>
      <c r="I444" s="4" t="str">
        <f t="shared" si="51"/>
        <v/>
      </c>
      <c r="J444" s="4" t="str">
        <f>IF(H444="",IF(H443="","",SUM(J$6:J443)),I444*($G$2/12))</f>
        <v/>
      </c>
      <c r="K444" s="4" t="str">
        <f>IF(H444="",IF(H443="","",SUM($K$6:K443)),L444-J444)</f>
        <v/>
      </c>
      <c r="L444" s="4" t="str">
        <f>IF(H444="",IF(H443="","",SUM($L$6:L443)),I444*(100%+($G$2/12))^($J$2-H443)*($G$2/12)/((100%+$G$2/12)^($J$2-H443)-1))</f>
        <v/>
      </c>
      <c r="P444" s="44" t="str">
        <f t="shared" si="49"/>
        <v/>
      </c>
      <c r="Q444" s="44" t="str">
        <f t="shared" si="52"/>
        <v/>
      </c>
      <c r="R444" s="2" t="str">
        <f t="shared" si="53"/>
        <v/>
      </c>
      <c r="S444" s="12" t="str">
        <f t="shared" si="54"/>
        <v/>
      </c>
    </row>
    <row r="445" spans="2:19" x14ac:dyDescent="0.35">
      <c r="B445" s="1" t="str">
        <f t="shared" si="56"/>
        <v/>
      </c>
      <c r="C445" s="4" t="str">
        <f t="shared" si="55"/>
        <v/>
      </c>
      <c r="D445" s="4" t="str">
        <f>IF(B445="",IF(B444="","",SUM($D$6:D444)),C445*($G$2/12))</f>
        <v/>
      </c>
      <c r="E445" s="4" t="str">
        <f>IF(B445="",IF(B444="","",SUM($E$6:E444)),(E444+(C444*((1+$G$1)^(1/12)-1))/($J$2-B443)))</f>
        <v/>
      </c>
      <c r="F445" s="4" t="str">
        <f>IF(B445="",IF(B444="","",SUM($F$6:F444)),D445+E445)</f>
        <v/>
      </c>
      <c r="H445" s="1" t="str">
        <f t="shared" si="50"/>
        <v/>
      </c>
      <c r="I445" s="4" t="str">
        <f t="shared" si="51"/>
        <v/>
      </c>
      <c r="J445" s="4" t="str">
        <f>IF(H445="",IF(H444="","",SUM(J$6:J444)),I445*($G$2/12))</f>
        <v/>
      </c>
      <c r="K445" s="4" t="str">
        <f>IF(H445="",IF(H444="","",SUM($K$6:K444)),L445-J445)</f>
        <v/>
      </c>
      <c r="L445" s="4" t="str">
        <f>IF(H445="",IF(H444="","",SUM($L$6:L444)),I445*(100%+($G$2/12))^($J$2-H444)*($G$2/12)/((100%+$G$2/12)^($J$2-H444)-1))</f>
        <v/>
      </c>
      <c r="P445" s="44" t="str">
        <f t="shared" si="49"/>
        <v/>
      </c>
      <c r="Q445" s="44" t="str">
        <f t="shared" si="52"/>
        <v/>
      </c>
      <c r="R445" s="2" t="str">
        <f t="shared" si="53"/>
        <v/>
      </c>
      <c r="S445" s="12" t="str">
        <f t="shared" si="54"/>
        <v/>
      </c>
    </row>
    <row r="446" spans="2:19" x14ac:dyDescent="0.35">
      <c r="B446" s="1" t="str">
        <f t="shared" si="56"/>
        <v/>
      </c>
      <c r="C446" s="4" t="str">
        <f t="shared" si="55"/>
        <v/>
      </c>
      <c r="D446" s="4" t="str">
        <f>IF(B446="",IF(B445="","",SUM($D$6:D445)),C446*($G$2/12))</f>
        <v/>
      </c>
      <c r="E446" s="4" t="str">
        <f>IF(B446="",IF(B445="","",SUM($E$6:E445)),(E445+(C445*((1+$G$1)^(1/12)-1))/($J$2-B444)))</f>
        <v/>
      </c>
      <c r="F446" s="4" t="str">
        <f>IF(B446="",IF(B445="","",SUM($F$6:F445)),D446+E446)</f>
        <v/>
      </c>
      <c r="H446" s="1" t="str">
        <f t="shared" si="50"/>
        <v/>
      </c>
      <c r="I446" s="4" t="str">
        <f t="shared" si="51"/>
        <v/>
      </c>
      <c r="J446" s="4" t="str">
        <f>IF(H446="",IF(H445="","",SUM(J$6:J445)),I446*($G$2/12))</f>
        <v/>
      </c>
      <c r="K446" s="4" t="str">
        <f>IF(H446="",IF(H445="","",SUM($K$6:K445)),L446-J446)</f>
        <v/>
      </c>
      <c r="L446" s="4" t="str">
        <f>IF(H446="",IF(H445="","",SUM($L$6:L445)),I446*(100%+($G$2/12))^($J$2-H445)*($G$2/12)/((100%+$G$2/12)^($J$2-H445)-1))</f>
        <v/>
      </c>
      <c r="P446" s="44" t="str">
        <f t="shared" si="49"/>
        <v/>
      </c>
      <c r="Q446" s="44" t="str">
        <f t="shared" si="52"/>
        <v/>
      </c>
      <c r="R446" s="2" t="str">
        <f t="shared" si="53"/>
        <v/>
      </c>
      <c r="S446" s="12" t="str">
        <f t="shared" si="54"/>
        <v/>
      </c>
    </row>
    <row r="447" spans="2:19" x14ac:dyDescent="0.35">
      <c r="B447" s="1" t="str">
        <f t="shared" si="56"/>
        <v/>
      </c>
      <c r="C447" s="4" t="str">
        <f t="shared" si="55"/>
        <v/>
      </c>
      <c r="D447" s="4" t="str">
        <f>IF(B447="",IF(B446="","",SUM($D$6:D446)),C447*($G$2/12))</f>
        <v/>
      </c>
      <c r="E447" s="4" t="str">
        <f>IF(B447="",IF(B446="","",SUM($E$6:E446)),(E446+(C446*((1+$G$1)^(1/12)-1))/($J$2-B445)))</f>
        <v/>
      </c>
      <c r="F447" s="4" t="str">
        <f>IF(B447="",IF(B446="","",SUM($F$6:F446)),D447+E447)</f>
        <v/>
      </c>
      <c r="H447" s="1" t="str">
        <f t="shared" si="50"/>
        <v/>
      </c>
      <c r="I447" s="4" t="str">
        <f t="shared" si="51"/>
        <v/>
      </c>
      <c r="J447" s="4" t="str">
        <f>IF(H447="",IF(H446="","",SUM(J$6:J446)),I447*($G$2/12))</f>
        <v/>
      </c>
      <c r="K447" s="4" t="str">
        <f>IF(H447="",IF(H446="","",SUM($K$6:K446)),L447-J447)</f>
        <v/>
      </c>
      <c r="L447" s="4" t="str">
        <f>IF(H447="",IF(H446="","",SUM($L$6:L446)),I447*(100%+($G$2/12))^($J$2-H446)*($G$2/12)/((100%+$G$2/12)^($J$2-H446)-1))</f>
        <v/>
      </c>
      <c r="P447" s="44" t="str">
        <f t="shared" si="49"/>
        <v/>
      </c>
      <c r="Q447" s="44" t="str">
        <f t="shared" si="52"/>
        <v/>
      </c>
      <c r="R447" s="2" t="str">
        <f t="shared" si="53"/>
        <v/>
      </c>
      <c r="S447" s="12" t="str">
        <f t="shared" si="54"/>
        <v/>
      </c>
    </row>
    <row r="448" spans="2:19" x14ac:dyDescent="0.35">
      <c r="B448" s="1" t="str">
        <f t="shared" si="56"/>
        <v/>
      </c>
      <c r="C448" s="4" t="str">
        <f t="shared" si="55"/>
        <v/>
      </c>
      <c r="D448" s="4" t="str">
        <f>IF(B448="",IF(B447="","",SUM($D$6:D447)),C448*($G$2/12))</f>
        <v/>
      </c>
      <c r="E448" s="4" t="str">
        <f>IF(B448="",IF(B447="","",SUM($E$6:E447)),(E447+(C447*((1+$G$1)^(1/12)-1))/($J$2-B446)))</f>
        <v/>
      </c>
      <c r="F448" s="4" t="str">
        <f>IF(B448="",IF(B447="","",SUM($F$6:F447)),D448+E448)</f>
        <v/>
      </c>
      <c r="H448" s="1" t="str">
        <f t="shared" si="50"/>
        <v/>
      </c>
      <c r="I448" s="4" t="str">
        <f t="shared" si="51"/>
        <v/>
      </c>
      <c r="J448" s="4" t="str">
        <f>IF(H448="",IF(H447="","",SUM(J$6:J447)),I448*($G$2/12))</f>
        <v/>
      </c>
      <c r="K448" s="4" t="str">
        <f>IF(H448="",IF(H447="","",SUM($K$6:K447)),L448-J448)</f>
        <v/>
      </c>
      <c r="L448" s="4" t="str">
        <f>IF(H448="",IF(H447="","",SUM($L$6:L447)),I448*(100%+($G$2/12))^($J$2-H447)*($G$2/12)/((100%+$G$2/12)^($J$2-H447)-1))</f>
        <v/>
      </c>
      <c r="P448" s="44" t="str">
        <f t="shared" si="49"/>
        <v/>
      </c>
      <c r="Q448" s="44" t="str">
        <f t="shared" si="52"/>
        <v/>
      </c>
      <c r="R448" s="2" t="str">
        <f t="shared" si="53"/>
        <v/>
      </c>
      <c r="S448" s="12" t="str">
        <f t="shared" si="54"/>
        <v/>
      </c>
    </row>
    <row r="449" spans="2:19" x14ac:dyDescent="0.35">
      <c r="B449" s="1" t="str">
        <f t="shared" si="56"/>
        <v/>
      </c>
      <c r="C449" s="4" t="str">
        <f t="shared" si="55"/>
        <v/>
      </c>
      <c r="D449" s="4" t="str">
        <f>IF(B449="",IF(B448="","",SUM($D$6:D448)),C449*($G$2/12))</f>
        <v/>
      </c>
      <c r="E449" s="4" t="str">
        <f>IF(B449="",IF(B448="","",SUM($E$6:E448)),(E448+(C448*((1+$G$1)^(1/12)-1))/($J$2-B447)))</f>
        <v/>
      </c>
      <c r="F449" s="4" t="str">
        <f>IF(B449="",IF(B448="","",SUM($F$6:F448)),D449+E449)</f>
        <v/>
      </c>
      <c r="H449" s="1" t="str">
        <f t="shared" si="50"/>
        <v/>
      </c>
      <c r="I449" s="4" t="str">
        <f t="shared" si="51"/>
        <v/>
      </c>
      <c r="J449" s="4" t="str">
        <f>IF(H449="",IF(H448="","",SUM(J$6:J448)),I449*($G$2/12))</f>
        <v/>
      </c>
      <c r="K449" s="4" t="str">
        <f>IF(H449="",IF(H448="","",SUM($K$6:K448)),L449-J449)</f>
        <v/>
      </c>
      <c r="L449" s="4" t="str">
        <f>IF(H449="",IF(H448="","",SUM($L$6:L448)),I449*(100%+($G$2/12))^($J$2-H448)*($G$2/12)/((100%+$G$2/12)^($J$2-H448)-1))</f>
        <v/>
      </c>
      <c r="P449" s="44" t="str">
        <f t="shared" si="49"/>
        <v/>
      </c>
      <c r="Q449" s="44" t="str">
        <f t="shared" si="52"/>
        <v/>
      </c>
      <c r="R449" s="2" t="str">
        <f t="shared" si="53"/>
        <v/>
      </c>
      <c r="S449" s="12" t="str">
        <f t="shared" si="54"/>
        <v/>
      </c>
    </row>
    <row r="450" spans="2:19" x14ac:dyDescent="0.35">
      <c r="B450" s="1" t="str">
        <f t="shared" si="56"/>
        <v/>
      </c>
      <c r="C450" s="4" t="str">
        <f t="shared" si="55"/>
        <v/>
      </c>
      <c r="D450" s="4" t="str">
        <f>IF(B450="",IF(B449="","",SUM($D$6:D449)),C450*($G$2/12))</f>
        <v/>
      </c>
      <c r="E450" s="4" t="str">
        <f>IF(B450="",IF(B449="","",SUM($E$6:E449)),(E449+(C449*((1+$G$1)^(1/12)-1))/($J$2-B448)))</f>
        <v/>
      </c>
      <c r="F450" s="4" t="str">
        <f>IF(B450="",IF(B449="","",SUM($F$6:F449)),D450+E450)</f>
        <v/>
      </c>
      <c r="H450" s="1" t="str">
        <f t="shared" si="50"/>
        <v/>
      </c>
      <c r="I450" s="4" t="str">
        <f t="shared" si="51"/>
        <v/>
      </c>
      <c r="J450" s="4" t="str">
        <f>IF(H450="",IF(H449="","",SUM(J$6:J449)),I450*($G$2/12))</f>
        <v/>
      </c>
      <c r="K450" s="4" t="str">
        <f>IF(H450="",IF(H449="","",SUM($K$6:K449)),L450-J450)</f>
        <v/>
      </c>
      <c r="L450" s="4" t="str">
        <f>IF(H450="",IF(H449="","",SUM($L$6:L449)),I450*(100%+($G$2/12))^($J$2-H449)*($G$2/12)/((100%+$G$2/12)^($J$2-H449)-1))</f>
        <v/>
      </c>
      <c r="P450" s="44" t="str">
        <f t="shared" si="49"/>
        <v/>
      </c>
      <c r="Q450" s="44" t="str">
        <f t="shared" si="52"/>
        <v/>
      </c>
      <c r="R450" s="2" t="str">
        <f t="shared" si="53"/>
        <v/>
      </c>
      <c r="S450" s="12" t="str">
        <f t="shared" si="54"/>
        <v/>
      </c>
    </row>
    <row r="451" spans="2:19" x14ac:dyDescent="0.35">
      <c r="B451" s="1" t="str">
        <f t="shared" si="56"/>
        <v/>
      </c>
      <c r="C451" s="4" t="str">
        <f t="shared" si="55"/>
        <v/>
      </c>
      <c r="D451" s="4" t="str">
        <f>IF(B451="",IF(B450="","",SUM($D$6:D450)),C451*($G$2/12))</f>
        <v/>
      </c>
      <c r="E451" s="4" t="str">
        <f>IF(B451="",IF(B450="","",SUM($E$6:E450)),(E450+(C450*((1+$G$1)^(1/12)-1))/($J$2-B449)))</f>
        <v/>
      </c>
      <c r="F451" s="4" t="str">
        <f>IF(B451="",IF(B450="","",SUM($F$6:F450)),D451+E451)</f>
        <v/>
      </c>
      <c r="H451" s="1" t="str">
        <f t="shared" si="50"/>
        <v/>
      </c>
      <c r="I451" s="4" t="str">
        <f t="shared" si="51"/>
        <v/>
      </c>
      <c r="J451" s="4" t="str">
        <f>IF(H451="",IF(H450="","",SUM(J$6:J450)),I451*($G$2/12))</f>
        <v/>
      </c>
      <c r="K451" s="4" t="str">
        <f>IF(H451="",IF(H450="","",SUM($K$6:K450)),L451-J451)</f>
        <v/>
      </c>
      <c r="L451" s="4" t="str">
        <f>IF(H451="",IF(H450="","",SUM($L$6:L450)),I451*(100%+($G$2/12))^($J$2-H450)*($G$2/12)/((100%+$G$2/12)^($J$2-H450)-1))</f>
        <v/>
      </c>
      <c r="P451" s="44" t="str">
        <f t="shared" si="49"/>
        <v/>
      </c>
      <c r="Q451" s="44" t="str">
        <f t="shared" si="52"/>
        <v/>
      </c>
      <c r="R451" s="2" t="str">
        <f t="shared" si="53"/>
        <v/>
      </c>
      <c r="S451" s="12" t="str">
        <f t="shared" si="54"/>
        <v/>
      </c>
    </row>
    <row r="452" spans="2:19" x14ac:dyDescent="0.35">
      <c r="B452" s="1" t="str">
        <f t="shared" si="56"/>
        <v/>
      </c>
      <c r="C452" s="4" t="str">
        <f t="shared" si="55"/>
        <v/>
      </c>
      <c r="D452" s="4" t="str">
        <f>IF(B452="",IF(B451="","",SUM($D$6:D451)),C452*($G$2/12))</f>
        <v/>
      </c>
      <c r="E452" s="4" t="str">
        <f>IF(B452="",IF(B451="","",SUM($E$6:E451)),(E451+(C451*((1+$G$1)^(1/12)-1))/($J$2-B450)))</f>
        <v/>
      </c>
      <c r="F452" s="4" t="str">
        <f>IF(B452="",IF(B451="","",SUM($F$6:F451)),D452+E452)</f>
        <v/>
      </c>
      <c r="H452" s="1" t="str">
        <f t="shared" si="50"/>
        <v/>
      </c>
      <c r="I452" s="4" t="str">
        <f t="shared" si="51"/>
        <v/>
      </c>
      <c r="J452" s="4" t="str">
        <f>IF(H452="",IF(H451="","",SUM(J$6:J451)),I452*($G$2/12))</f>
        <v/>
      </c>
      <c r="K452" s="4" t="str">
        <f>IF(H452="",IF(H451="","",SUM($K$6:K451)),L452-J452)</f>
        <v/>
      </c>
      <c r="L452" s="4" t="str">
        <f>IF(H452="",IF(H451="","",SUM($L$6:L451)),I452*(100%+($G$2/12))^($J$2-H451)*($G$2/12)/((100%+$G$2/12)^($J$2-H451)-1))</f>
        <v/>
      </c>
      <c r="P452" s="44" t="str">
        <f t="shared" si="49"/>
        <v/>
      </c>
      <c r="Q452" s="44" t="str">
        <f t="shared" si="52"/>
        <v/>
      </c>
      <c r="R452" s="2" t="str">
        <f t="shared" si="53"/>
        <v/>
      </c>
      <c r="S452" s="12" t="str">
        <f t="shared" si="54"/>
        <v/>
      </c>
    </row>
    <row r="453" spans="2:19" x14ac:dyDescent="0.35">
      <c r="B453" s="1" t="str">
        <f t="shared" si="56"/>
        <v/>
      </c>
      <c r="C453" s="4" t="str">
        <f t="shared" si="55"/>
        <v/>
      </c>
      <c r="D453" s="4" t="str">
        <f>IF(B453="",IF(B452="","",SUM($D$6:D452)),C453*($G$2/12))</f>
        <v/>
      </c>
      <c r="E453" s="4" t="str">
        <f>IF(B453="",IF(B452="","",SUM($E$6:E452)),(E452+(C452*((1+$G$1)^(1/12)-1))/($J$2-B451)))</f>
        <v/>
      </c>
      <c r="F453" s="4" t="str">
        <f>IF(B453="",IF(B452="","",SUM($F$6:F452)),D453+E453)</f>
        <v/>
      </c>
      <c r="H453" s="1" t="str">
        <f t="shared" si="50"/>
        <v/>
      </c>
      <c r="I453" s="4" t="str">
        <f t="shared" si="51"/>
        <v/>
      </c>
      <c r="J453" s="4" t="str">
        <f>IF(H453="",IF(H452="","",SUM(J$6:J452)),I453*($G$2/12))</f>
        <v/>
      </c>
      <c r="K453" s="4" t="str">
        <f>IF(H453="",IF(H452="","",SUM($K$6:K452)),L453-J453)</f>
        <v/>
      </c>
      <c r="L453" s="4" t="str">
        <f>IF(H453="",IF(H452="","",SUM($L$6:L452)),I453*(100%+($G$2/12))^($J$2-H452)*($G$2/12)/((100%+$G$2/12)^($J$2-H452)-1))</f>
        <v/>
      </c>
      <c r="P453" s="44" t="str">
        <f t="shared" si="49"/>
        <v/>
      </c>
      <c r="Q453" s="44" t="str">
        <f t="shared" si="52"/>
        <v/>
      </c>
      <c r="R453" s="2" t="str">
        <f t="shared" si="53"/>
        <v/>
      </c>
      <c r="S453" s="12" t="str">
        <f t="shared" si="54"/>
        <v/>
      </c>
    </row>
    <row r="454" spans="2:19" x14ac:dyDescent="0.35">
      <c r="B454" s="1" t="str">
        <f t="shared" si="56"/>
        <v/>
      </c>
      <c r="C454" s="4" t="str">
        <f t="shared" si="55"/>
        <v/>
      </c>
      <c r="D454" s="4" t="str">
        <f>IF(B454="",IF(B453="","",SUM($D$6:D453)),C454*($G$2/12))</f>
        <v/>
      </c>
      <c r="E454" s="4" t="str">
        <f>IF(B454="",IF(B453="","",SUM($E$6:E453)),(E453+(C453*((1+$G$1)^(1/12)-1))/($J$2-B452)))</f>
        <v/>
      </c>
      <c r="F454" s="4" t="str">
        <f>IF(B454="",IF(B453="","",SUM($F$6:F453)),D454+E454)</f>
        <v/>
      </c>
      <c r="H454" s="1" t="str">
        <f t="shared" si="50"/>
        <v/>
      </c>
      <c r="I454" s="4" t="str">
        <f t="shared" si="51"/>
        <v/>
      </c>
      <c r="J454" s="4" t="str">
        <f>IF(H454="",IF(H453="","",SUM(J$6:J453)),I454*($G$2/12))</f>
        <v/>
      </c>
      <c r="K454" s="4" t="str">
        <f>IF(H454="",IF(H453="","",SUM($K$6:K453)),L454-J454)</f>
        <v/>
      </c>
      <c r="L454" s="4" t="str">
        <f>IF(H454="",IF(H453="","",SUM($L$6:L453)),I454*(100%+($G$2/12))^($J$2-H453)*($G$2/12)/((100%+$G$2/12)^($J$2-H453)-1))</f>
        <v/>
      </c>
      <c r="P454" s="44" t="str">
        <f t="shared" si="49"/>
        <v/>
      </c>
      <c r="Q454" s="44" t="str">
        <f t="shared" si="52"/>
        <v/>
      </c>
      <c r="R454" s="2" t="str">
        <f t="shared" si="53"/>
        <v/>
      </c>
      <c r="S454" s="12" t="str">
        <f t="shared" si="54"/>
        <v/>
      </c>
    </row>
    <row r="455" spans="2:19" x14ac:dyDescent="0.35">
      <c r="B455" s="1" t="str">
        <f t="shared" si="56"/>
        <v/>
      </c>
      <c r="C455" s="4" t="str">
        <f t="shared" si="55"/>
        <v/>
      </c>
      <c r="D455" s="4" t="str">
        <f>IF(B455="",IF(B454="","",SUM($D$6:D454)),C455*($G$2/12))</f>
        <v/>
      </c>
      <c r="E455" s="4" t="str">
        <f>IF(B455="",IF(B454="","",SUM($E$6:E454)),(E454+(C454*((1+$G$1)^(1/12)-1))/($J$2-B453)))</f>
        <v/>
      </c>
      <c r="F455" s="4" t="str">
        <f>IF(B455="",IF(B454="","",SUM($F$6:F454)),D455+E455)</f>
        <v/>
      </c>
      <c r="H455" s="1" t="str">
        <f t="shared" si="50"/>
        <v/>
      </c>
      <c r="I455" s="4" t="str">
        <f t="shared" si="51"/>
        <v/>
      </c>
      <c r="J455" s="4" t="str">
        <f>IF(H455="",IF(H454="","",SUM(J$6:J454)),I455*($G$2/12))</f>
        <v/>
      </c>
      <c r="K455" s="4" t="str">
        <f>IF(H455="",IF(H454="","",SUM($K$6:K454)),L455-J455)</f>
        <v/>
      </c>
      <c r="L455" s="4" t="str">
        <f>IF(H455="",IF(H454="","",SUM($L$6:L454)),I455*(100%+($G$2/12))^($J$2-H454)*($G$2/12)/((100%+$G$2/12)^($J$2-H454)-1))</f>
        <v/>
      </c>
      <c r="P455" s="44" t="str">
        <f t="shared" ref="P455:P518" si="57">IF(H455="","",K455/I455)</f>
        <v/>
      </c>
      <c r="Q455" s="44" t="str">
        <f t="shared" si="52"/>
        <v/>
      </c>
      <c r="R455" s="2" t="str">
        <f t="shared" si="53"/>
        <v/>
      </c>
      <c r="S455" s="12" t="str">
        <f t="shared" si="54"/>
        <v/>
      </c>
    </row>
    <row r="456" spans="2:19" x14ac:dyDescent="0.35">
      <c r="B456" s="1" t="str">
        <f t="shared" si="56"/>
        <v/>
      </c>
      <c r="C456" s="4" t="str">
        <f t="shared" si="55"/>
        <v/>
      </c>
      <c r="D456" s="4" t="str">
        <f>IF(B456="",IF(B455="","",SUM($D$6:D455)),C456*($G$2/12))</f>
        <v/>
      </c>
      <c r="E456" s="4" t="str">
        <f>IF(B456="",IF(B455="","",SUM($E$6:E455)),(E455+(C455*((1+$G$1)^(1/12)-1))/($J$2-B454)))</f>
        <v/>
      </c>
      <c r="F456" s="4" t="str">
        <f>IF(B456="",IF(B455="","",SUM($F$6:F455)),D456+E456)</f>
        <v/>
      </c>
      <c r="H456" s="1" t="str">
        <f t="shared" ref="H456:H519" si="58">IF(H455="","",IF($J$2&gt;=H455+1,H455+1,""))</f>
        <v/>
      </c>
      <c r="I456" s="4" t="str">
        <f t="shared" ref="I456:I519" si="59">IF(H456="",IF(H455="","","samtals"),I455+((I455-K455)*(((1+$G$1)^(1/12)-1)))-K455)</f>
        <v/>
      </c>
      <c r="J456" s="4" t="str">
        <f>IF(H456="",IF(H455="","",SUM(J$6:J455)),I456*($G$2/12))</f>
        <v/>
      </c>
      <c r="K456" s="4" t="str">
        <f>IF(H456="",IF(H455="","",SUM($K$6:K455)),L456-J456)</f>
        <v/>
      </c>
      <c r="L456" s="4" t="str">
        <f>IF(H456="",IF(H455="","",SUM($L$6:L455)),I456*(100%+($G$2/12))^($J$2-H455)*($G$2/12)/((100%+$G$2/12)^($J$2-H455)-1))</f>
        <v/>
      </c>
      <c r="P456" s="44" t="str">
        <f t="shared" si="57"/>
        <v/>
      </c>
      <c r="Q456" s="44" t="str">
        <f t="shared" ref="Q456:Q519" si="60">IF(H456="","", (L456-L455)/L455)</f>
        <v/>
      </c>
      <c r="R456" s="2" t="str">
        <f t="shared" ref="R456:R519" si="61">IF(H456="","",R455+(R455*(((1+$G$1)^(1/12)-1))))</f>
        <v/>
      </c>
      <c r="S456" s="12" t="str">
        <f t="shared" ref="S456:S519" si="62">IF(H456="", "",(R456-I456)/R456)</f>
        <v/>
      </c>
    </row>
    <row r="457" spans="2:19" x14ac:dyDescent="0.35">
      <c r="B457" s="1" t="str">
        <f t="shared" si="56"/>
        <v/>
      </c>
      <c r="C457" s="4" t="str">
        <f t="shared" ref="C457:C520" si="63">IF(B457="",IF(B456="","","samtals"),C456+((C456-E456)*(((1+$G$1)^(1/12)-1)))-E456)</f>
        <v/>
      </c>
      <c r="D457" s="4" t="str">
        <f>IF(B457="",IF(B456="","",SUM($D$6:D456)),C457*($G$2/12))</f>
        <v/>
      </c>
      <c r="E457" s="4" t="str">
        <f>IF(B457="",IF(B456="","",SUM($E$6:E456)),(E456+(C456*((1+$G$1)^(1/12)-1))/($J$2-B455)))</f>
        <v/>
      </c>
      <c r="F457" s="4" t="str">
        <f>IF(B457="",IF(B456="","",SUM($F$6:F456)),D457+E457)</f>
        <v/>
      </c>
      <c r="H457" s="1" t="str">
        <f t="shared" si="58"/>
        <v/>
      </c>
      <c r="I457" s="4" t="str">
        <f t="shared" si="59"/>
        <v/>
      </c>
      <c r="J457" s="4" t="str">
        <f>IF(H457="",IF(H456="","",SUM(J$6:J456)),I457*($G$2/12))</f>
        <v/>
      </c>
      <c r="K457" s="4" t="str">
        <f>IF(H457="",IF(H456="","",SUM($K$6:K456)),L457-J457)</f>
        <v/>
      </c>
      <c r="L457" s="4" t="str">
        <f>IF(H457="",IF(H456="","",SUM($L$6:L456)),I457*(100%+($G$2/12))^($J$2-H456)*($G$2/12)/((100%+$G$2/12)^($J$2-H456)-1))</f>
        <v/>
      </c>
      <c r="P457" s="44" t="str">
        <f t="shared" si="57"/>
        <v/>
      </c>
      <c r="Q457" s="44" t="str">
        <f t="shared" si="60"/>
        <v/>
      </c>
      <c r="R457" s="2" t="str">
        <f t="shared" si="61"/>
        <v/>
      </c>
      <c r="S457" s="12" t="str">
        <f t="shared" si="62"/>
        <v/>
      </c>
    </row>
    <row r="458" spans="2:19" x14ac:dyDescent="0.35">
      <c r="B458" s="1" t="str">
        <f t="shared" si="56"/>
        <v/>
      </c>
      <c r="C458" s="4" t="str">
        <f t="shared" si="63"/>
        <v/>
      </c>
      <c r="D458" s="4" t="str">
        <f>IF(B458="",IF(B457="","",SUM($D$6:D457)),C458*($G$2/12))</f>
        <v/>
      </c>
      <c r="E458" s="4" t="str">
        <f>IF(B458="",IF(B457="","",SUM($E$6:E457)),(E457+(C457*((1+$G$1)^(1/12)-1))/($J$2-B456)))</f>
        <v/>
      </c>
      <c r="F458" s="4" t="str">
        <f>IF(B458="",IF(B457="","",SUM($F$6:F457)),D458+E458)</f>
        <v/>
      </c>
      <c r="H458" s="1" t="str">
        <f t="shared" si="58"/>
        <v/>
      </c>
      <c r="I458" s="4" t="str">
        <f t="shared" si="59"/>
        <v/>
      </c>
      <c r="J458" s="4" t="str">
        <f>IF(H458="",IF(H457="","",SUM(J$6:J457)),I458*($G$2/12))</f>
        <v/>
      </c>
      <c r="K458" s="4" t="str">
        <f>IF(H458="",IF(H457="","",SUM($K$6:K457)),L458-J458)</f>
        <v/>
      </c>
      <c r="L458" s="4" t="str">
        <f>IF(H458="",IF(H457="","",SUM($L$6:L457)),I458*(100%+($G$2/12))^($J$2-H457)*($G$2/12)/((100%+$G$2/12)^($J$2-H457)-1))</f>
        <v/>
      </c>
      <c r="P458" s="44" t="str">
        <f t="shared" si="57"/>
        <v/>
      </c>
      <c r="Q458" s="44" t="str">
        <f t="shared" si="60"/>
        <v/>
      </c>
      <c r="R458" s="2" t="str">
        <f t="shared" si="61"/>
        <v/>
      </c>
      <c r="S458" s="12" t="str">
        <f t="shared" si="62"/>
        <v/>
      </c>
    </row>
    <row r="459" spans="2:19" x14ac:dyDescent="0.35">
      <c r="B459" s="1" t="str">
        <f t="shared" si="56"/>
        <v/>
      </c>
      <c r="C459" s="4" t="str">
        <f t="shared" si="63"/>
        <v/>
      </c>
      <c r="D459" s="4" t="str">
        <f>IF(B459="",IF(B458="","",SUM($D$6:D458)),C459*($G$2/12))</f>
        <v/>
      </c>
      <c r="E459" s="4" t="str">
        <f>IF(B459="",IF(B458="","",SUM($E$6:E458)),(E458+(C458*((1+$G$1)^(1/12)-1))/($J$2-B457)))</f>
        <v/>
      </c>
      <c r="F459" s="4" t="str">
        <f>IF(B459="",IF(B458="","",SUM($F$6:F458)),D459+E459)</f>
        <v/>
      </c>
      <c r="H459" s="1" t="str">
        <f t="shared" si="58"/>
        <v/>
      </c>
      <c r="I459" s="4" t="str">
        <f t="shared" si="59"/>
        <v/>
      </c>
      <c r="J459" s="4" t="str">
        <f>IF(H459="",IF(H458="","",SUM(J$6:J458)),I459*($G$2/12))</f>
        <v/>
      </c>
      <c r="K459" s="4" t="str">
        <f>IF(H459="",IF(H458="","",SUM($K$6:K458)),L459-J459)</f>
        <v/>
      </c>
      <c r="L459" s="4" t="str">
        <f>IF(H459="",IF(H458="","",SUM($L$6:L458)),I459*(100%+($G$2/12))^($J$2-H458)*($G$2/12)/((100%+$G$2/12)^($J$2-H458)-1))</f>
        <v/>
      </c>
      <c r="P459" s="44" t="str">
        <f t="shared" si="57"/>
        <v/>
      </c>
      <c r="Q459" s="44" t="str">
        <f t="shared" si="60"/>
        <v/>
      </c>
      <c r="R459" s="2" t="str">
        <f t="shared" si="61"/>
        <v/>
      </c>
      <c r="S459" s="12" t="str">
        <f t="shared" si="62"/>
        <v/>
      </c>
    </row>
    <row r="460" spans="2:19" x14ac:dyDescent="0.35">
      <c r="B460" s="1" t="str">
        <f t="shared" si="56"/>
        <v/>
      </c>
      <c r="C460" s="4" t="str">
        <f t="shared" si="63"/>
        <v/>
      </c>
      <c r="D460" s="4" t="str">
        <f>IF(B460="",IF(B459="","",SUM($D$6:D459)),C460*($G$2/12))</f>
        <v/>
      </c>
      <c r="E460" s="4" t="str">
        <f>IF(B460="",IF(B459="","",SUM($E$6:E459)),(E459+(C459*((1+$G$1)^(1/12)-1))/($J$2-B458)))</f>
        <v/>
      </c>
      <c r="F460" s="4" t="str">
        <f>IF(B460="",IF(B459="","",SUM($F$6:F459)),D460+E460)</f>
        <v/>
      </c>
      <c r="H460" s="1" t="str">
        <f t="shared" si="58"/>
        <v/>
      </c>
      <c r="I460" s="4" t="str">
        <f t="shared" si="59"/>
        <v/>
      </c>
      <c r="J460" s="4" t="str">
        <f>IF(H460="",IF(H459="","",SUM(J$6:J459)),I460*($G$2/12))</f>
        <v/>
      </c>
      <c r="K460" s="4" t="str">
        <f>IF(H460="",IF(H459="","",SUM($K$6:K459)),L460-J460)</f>
        <v/>
      </c>
      <c r="L460" s="4" t="str">
        <f>IF(H460="",IF(H459="","",SUM($L$6:L459)),I460*(100%+($G$2/12))^($J$2-H459)*($G$2/12)/((100%+$G$2/12)^($J$2-H459)-1))</f>
        <v/>
      </c>
      <c r="P460" s="44" t="str">
        <f t="shared" si="57"/>
        <v/>
      </c>
      <c r="Q460" s="44" t="str">
        <f t="shared" si="60"/>
        <v/>
      </c>
      <c r="R460" s="2" t="str">
        <f t="shared" si="61"/>
        <v/>
      </c>
      <c r="S460" s="12" t="str">
        <f t="shared" si="62"/>
        <v/>
      </c>
    </row>
    <row r="461" spans="2:19" x14ac:dyDescent="0.35">
      <c r="B461" s="1" t="str">
        <f t="shared" si="56"/>
        <v/>
      </c>
      <c r="C461" s="4" t="str">
        <f t="shared" si="63"/>
        <v/>
      </c>
      <c r="D461" s="4" t="str">
        <f>IF(B461="",IF(B460="","",SUM($D$6:D460)),C461*($G$2/12))</f>
        <v/>
      </c>
      <c r="E461" s="4" t="str">
        <f>IF(B461="",IF(B460="","",SUM($E$6:E460)),(E460+(C460*((1+$G$1)^(1/12)-1))/($J$2-B459)))</f>
        <v/>
      </c>
      <c r="F461" s="4" t="str">
        <f>IF(B461="",IF(B460="","",SUM($F$6:F460)),D461+E461)</f>
        <v/>
      </c>
      <c r="H461" s="1" t="str">
        <f t="shared" si="58"/>
        <v/>
      </c>
      <c r="I461" s="4" t="str">
        <f t="shared" si="59"/>
        <v/>
      </c>
      <c r="J461" s="4" t="str">
        <f>IF(H461="",IF(H460="","",SUM(J$6:J460)),I461*($G$2/12))</f>
        <v/>
      </c>
      <c r="K461" s="4" t="str">
        <f>IF(H461="",IF(H460="","",SUM($K$6:K460)),L461-J461)</f>
        <v/>
      </c>
      <c r="L461" s="4" t="str">
        <f>IF(H461="",IF(H460="","",SUM($L$6:L460)),I461*(100%+($G$2/12))^($J$2-H460)*($G$2/12)/((100%+$G$2/12)^($J$2-H460)-1))</f>
        <v/>
      </c>
      <c r="P461" s="44" t="str">
        <f t="shared" si="57"/>
        <v/>
      </c>
      <c r="Q461" s="44" t="str">
        <f t="shared" si="60"/>
        <v/>
      </c>
      <c r="R461" s="2" t="str">
        <f t="shared" si="61"/>
        <v/>
      </c>
      <c r="S461" s="12" t="str">
        <f t="shared" si="62"/>
        <v/>
      </c>
    </row>
    <row r="462" spans="2:19" x14ac:dyDescent="0.35">
      <c r="B462" s="1" t="str">
        <f t="shared" si="56"/>
        <v/>
      </c>
      <c r="C462" s="4" t="str">
        <f t="shared" si="63"/>
        <v/>
      </c>
      <c r="D462" s="4" t="str">
        <f>IF(B462="",IF(B461="","",SUM($D$6:D461)),C462*($G$2/12))</f>
        <v/>
      </c>
      <c r="E462" s="4" t="str">
        <f>IF(B462="",IF(B461="","",SUM($E$6:E461)),(E461+(C461*((1+$G$1)^(1/12)-1))/($J$2-B460)))</f>
        <v/>
      </c>
      <c r="F462" s="4" t="str">
        <f>IF(B462="",IF(B461="","",SUM($F$6:F461)),D462+E462)</f>
        <v/>
      </c>
      <c r="H462" s="1" t="str">
        <f t="shared" si="58"/>
        <v/>
      </c>
      <c r="I462" s="4" t="str">
        <f t="shared" si="59"/>
        <v/>
      </c>
      <c r="J462" s="4" t="str">
        <f>IF(H462="",IF(H461="","",SUM(J$6:J461)),I462*($G$2/12))</f>
        <v/>
      </c>
      <c r="K462" s="4" t="str">
        <f>IF(H462="",IF(H461="","",SUM($K$6:K461)),L462-J462)</f>
        <v/>
      </c>
      <c r="L462" s="4" t="str">
        <f>IF(H462="",IF(H461="","",SUM($L$6:L461)),I462*(100%+($G$2/12))^($J$2-H461)*($G$2/12)/((100%+$G$2/12)^($J$2-H461)-1))</f>
        <v/>
      </c>
      <c r="P462" s="44" t="str">
        <f t="shared" si="57"/>
        <v/>
      </c>
      <c r="Q462" s="44" t="str">
        <f t="shared" si="60"/>
        <v/>
      </c>
      <c r="R462" s="2" t="str">
        <f t="shared" si="61"/>
        <v/>
      </c>
      <c r="S462" s="12" t="str">
        <f t="shared" si="62"/>
        <v/>
      </c>
    </row>
    <row r="463" spans="2:19" x14ac:dyDescent="0.35">
      <c r="B463" s="1" t="str">
        <f t="shared" si="56"/>
        <v/>
      </c>
      <c r="C463" s="4" t="str">
        <f t="shared" si="63"/>
        <v/>
      </c>
      <c r="D463" s="4" t="str">
        <f>IF(B463="",IF(B462="","",SUM($D$6:D462)),C463*($G$2/12))</f>
        <v/>
      </c>
      <c r="E463" s="4" t="str">
        <f>IF(B463="",IF(B462="","",SUM($E$6:E462)),(E462+(C462*((1+$G$1)^(1/12)-1))/($J$2-B461)))</f>
        <v/>
      </c>
      <c r="F463" s="4" t="str">
        <f>IF(B463="",IF(B462="","",SUM($F$6:F462)),D463+E463)</f>
        <v/>
      </c>
      <c r="H463" s="1" t="str">
        <f t="shared" si="58"/>
        <v/>
      </c>
      <c r="I463" s="4" t="str">
        <f t="shared" si="59"/>
        <v/>
      </c>
      <c r="J463" s="4" t="str">
        <f>IF(H463="",IF(H462="","",SUM(J$6:J462)),I463*($G$2/12))</f>
        <v/>
      </c>
      <c r="K463" s="4" t="str">
        <f>IF(H463="",IF(H462="","",SUM($K$6:K462)),L463-J463)</f>
        <v/>
      </c>
      <c r="L463" s="4" t="str">
        <f>IF(H463="",IF(H462="","",SUM($L$6:L462)),I463*(100%+($G$2/12))^($J$2-H462)*($G$2/12)/((100%+$G$2/12)^($J$2-H462)-1))</f>
        <v/>
      </c>
      <c r="P463" s="44" t="str">
        <f t="shared" si="57"/>
        <v/>
      </c>
      <c r="Q463" s="44" t="str">
        <f t="shared" si="60"/>
        <v/>
      </c>
      <c r="R463" s="2" t="str">
        <f t="shared" si="61"/>
        <v/>
      </c>
      <c r="S463" s="12" t="str">
        <f t="shared" si="62"/>
        <v/>
      </c>
    </row>
    <row r="464" spans="2:19" x14ac:dyDescent="0.35">
      <c r="B464" s="1" t="str">
        <f t="shared" si="56"/>
        <v/>
      </c>
      <c r="C464" s="4" t="str">
        <f t="shared" si="63"/>
        <v/>
      </c>
      <c r="D464" s="4" t="str">
        <f>IF(B464="",IF(B463="","",SUM($D$6:D463)),C464*($G$2/12))</f>
        <v/>
      </c>
      <c r="E464" s="4" t="str">
        <f>IF(B464="",IF(B463="","",SUM($E$6:E463)),(E463+(C463*((1+$G$1)^(1/12)-1))/($J$2-B462)))</f>
        <v/>
      </c>
      <c r="F464" s="4" t="str">
        <f>IF(B464="",IF(B463="","",SUM($F$6:F463)),D464+E464)</f>
        <v/>
      </c>
      <c r="H464" s="1" t="str">
        <f t="shared" si="58"/>
        <v/>
      </c>
      <c r="I464" s="4" t="str">
        <f t="shared" si="59"/>
        <v/>
      </c>
      <c r="J464" s="4" t="str">
        <f>IF(H464="",IF(H463="","",SUM(J$6:J463)),I464*($G$2/12))</f>
        <v/>
      </c>
      <c r="K464" s="4" t="str">
        <f>IF(H464="",IF(H463="","",SUM($K$6:K463)),L464-J464)</f>
        <v/>
      </c>
      <c r="L464" s="4" t="str">
        <f>IF(H464="",IF(H463="","",SUM($L$6:L463)),I464*(100%+($G$2/12))^($J$2-H463)*($G$2/12)/((100%+$G$2/12)^($J$2-H463)-1))</f>
        <v/>
      </c>
      <c r="P464" s="44" t="str">
        <f t="shared" si="57"/>
        <v/>
      </c>
      <c r="Q464" s="44" t="str">
        <f t="shared" si="60"/>
        <v/>
      </c>
      <c r="R464" s="2" t="str">
        <f t="shared" si="61"/>
        <v/>
      </c>
      <c r="S464" s="12" t="str">
        <f t="shared" si="62"/>
        <v/>
      </c>
    </row>
    <row r="465" spans="2:19" x14ac:dyDescent="0.35">
      <c r="B465" s="1" t="str">
        <f t="shared" si="56"/>
        <v/>
      </c>
      <c r="C465" s="4" t="str">
        <f t="shared" si="63"/>
        <v/>
      </c>
      <c r="D465" s="4" t="str">
        <f>IF(B465="",IF(B464="","",SUM($D$6:D464)),C465*($G$2/12))</f>
        <v/>
      </c>
      <c r="E465" s="4" t="str">
        <f>IF(B465="",IF(B464="","",SUM($E$6:E464)),(E464+(C464*((1+$G$1)^(1/12)-1))/($J$2-B463)))</f>
        <v/>
      </c>
      <c r="F465" s="4" t="str">
        <f>IF(B465="",IF(B464="","",SUM($F$6:F464)),D465+E465)</f>
        <v/>
      </c>
      <c r="H465" s="1" t="str">
        <f t="shared" si="58"/>
        <v/>
      </c>
      <c r="I465" s="4" t="str">
        <f t="shared" si="59"/>
        <v/>
      </c>
      <c r="J465" s="4" t="str">
        <f>IF(H465="",IF(H464="","",SUM(J$6:J464)),I465*($G$2/12))</f>
        <v/>
      </c>
      <c r="K465" s="4" t="str">
        <f>IF(H465="",IF(H464="","",SUM($K$6:K464)),L465-J465)</f>
        <v/>
      </c>
      <c r="L465" s="4" t="str">
        <f>IF(H465="",IF(H464="","",SUM($L$6:L464)),I465*(100%+($G$2/12))^($J$2-H464)*($G$2/12)/((100%+$G$2/12)^($J$2-H464)-1))</f>
        <v/>
      </c>
      <c r="P465" s="44" t="str">
        <f t="shared" si="57"/>
        <v/>
      </c>
      <c r="Q465" s="44" t="str">
        <f t="shared" si="60"/>
        <v/>
      </c>
      <c r="R465" s="2" t="str">
        <f t="shared" si="61"/>
        <v/>
      </c>
      <c r="S465" s="12" t="str">
        <f t="shared" si="62"/>
        <v/>
      </c>
    </row>
    <row r="466" spans="2:19" x14ac:dyDescent="0.35">
      <c r="B466" s="1" t="str">
        <f t="shared" si="56"/>
        <v/>
      </c>
      <c r="C466" s="4" t="str">
        <f t="shared" si="63"/>
        <v/>
      </c>
      <c r="D466" s="4" t="str">
        <f>IF(B466="",IF(B465="","",SUM($D$6:D465)),C466*($G$2/12))</f>
        <v/>
      </c>
      <c r="E466" s="4" t="str">
        <f>IF(B466="",IF(B465="","",SUM($E$6:E465)),(E465+(C465*((1+$G$1)^(1/12)-1))/($J$2-B464)))</f>
        <v/>
      </c>
      <c r="F466" s="4" t="str">
        <f>IF(B466="",IF(B465="","",SUM($F$6:F465)),D466+E466)</f>
        <v/>
      </c>
      <c r="H466" s="1" t="str">
        <f t="shared" si="58"/>
        <v/>
      </c>
      <c r="I466" s="4" t="str">
        <f t="shared" si="59"/>
        <v/>
      </c>
      <c r="J466" s="4" t="str">
        <f>IF(H466="",IF(H465="","",SUM(J$6:J465)),I466*($G$2/12))</f>
        <v/>
      </c>
      <c r="K466" s="4" t="str">
        <f>IF(H466="",IF(H465="","",SUM($K$6:K465)),L466-J466)</f>
        <v/>
      </c>
      <c r="L466" s="4" t="str">
        <f>IF(H466="",IF(H465="","",SUM($L$6:L465)),I466*(100%+($G$2/12))^($J$2-H465)*($G$2/12)/((100%+$G$2/12)^($J$2-H465)-1))</f>
        <v/>
      </c>
      <c r="P466" s="44" t="str">
        <f t="shared" si="57"/>
        <v/>
      </c>
      <c r="Q466" s="44" t="str">
        <f t="shared" si="60"/>
        <v/>
      </c>
      <c r="R466" s="2" t="str">
        <f t="shared" si="61"/>
        <v/>
      </c>
      <c r="S466" s="12" t="str">
        <f t="shared" si="62"/>
        <v/>
      </c>
    </row>
    <row r="467" spans="2:19" x14ac:dyDescent="0.35">
      <c r="B467" s="1" t="str">
        <f t="shared" si="56"/>
        <v/>
      </c>
      <c r="C467" s="4" t="str">
        <f t="shared" si="63"/>
        <v/>
      </c>
      <c r="D467" s="4" t="str">
        <f>IF(B467="",IF(B466="","",SUM($D$6:D466)),C467*($G$2/12))</f>
        <v/>
      </c>
      <c r="E467" s="4" t="str">
        <f>IF(B467="",IF(B466="","",SUM($E$6:E466)),(E466+(C466*((1+$G$1)^(1/12)-1))/($J$2-B465)))</f>
        <v/>
      </c>
      <c r="F467" s="4" t="str">
        <f>IF(B467="",IF(B466="","",SUM($F$6:F466)),D467+E467)</f>
        <v/>
      </c>
      <c r="H467" s="1" t="str">
        <f t="shared" si="58"/>
        <v/>
      </c>
      <c r="I467" s="4" t="str">
        <f t="shared" si="59"/>
        <v/>
      </c>
      <c r="J467" s="4" t="str">
        <f>IF(H467="",IF(H466="","",SUM(J$6:J466)),I467*($G$2/12))</f>
        <v/>
      </c>
      <c r="K467" s="4" t="str">
        <f>IF(H467="",IF(H466="","",SUM($K$6:K466)),L467-J467)</f>
        <v/>
      </c>
      <c r="L467" s="4" t="str">
        <f>IF(H467="",IF(H466="","",SUM($L$6:L466)),I467*(100%+($G$2/12))^($J$2-H466)*($G$2/12)/((100%+$G$2/12)^($J$2-H466)-1))</f>
        <v/>
      </c>
      <c r="P467" s="44" t="str">
        <f t="shared" si="57"/>
        <v/>
      </c>
      <c r="Q467" s="44" t="str">
        <f t="shared" si="60"/>
        <v/>
      </c>
      <c r="R467" s="2" t="str">
        <f t="shared" si="61"/>
        <v/>
      </c>
      <c r="S467" s="12" t="str">
        <f t="shared" si="62"/>
        <v/>
      </c>
    </row>
    <row r="468" spans="2:19" x14ac:dyDescent="0.35">
      <c r="B468" s="1" t="str">
        <f t="shared" si="56"/>
        <v/>
      </c>
      <c r="C468" s="4" t="str">
        <f t="shared" si="63"/>
        <v/>
      </c>
      <c r="D468" s="4" t="str">
        <f>IF(B468="",IF(B467="","",SUM($D$6:D467)),C468*($G$2/12))</f>
        <v/>
      </c>
      <c r="E468" s="4" t="str">
        <f>IF(B468="",IF(B467="","",SUM($E$6:E467)),(E467+(C467*((1+$G$1)^(1/12)-1))/($J$2-B466)))</f>
        <v/>
      </c>
      <c r="F468" s="4" t="str">
        <f>IF(B468="",IF(B467="","",SUM($F$6:F467)),D468+E468)</f>
        <v/>
      </c>
      <c r="H468" s="1" t="str">
        <f t="shared" si="58"/>
        <v/>
      </c>
      <c r="I468" s="4" t="str">
        <f t="shared" si="59"/>
        <v/>
      </c>
      <c r="J468" s="4" t="str">
        <f>IF(H468="",IF(H467="","",SUM(J$6:J467)),I468*($G$2/12))</f>
        <v/>
      </c>
      <c r="K468" s="4" t="str">
        <f>IF(H468="",IF(H467="","",SUM($K$6:K467)),L468-J468)</f>
        <v/>
      </c>
      <c r="L468" s="4" t="str">
        <f>IF(H468="",IF(H467="","",SUM($L$6:L467)),I468*(100%+($G$2/12))^($J$2-H467)*($G$2/12)/((100%+$G$2/12)^($J$2-H467)-1))</f>
        <v/>
      </c>
      <c r="P468" s="44" t="str">
        <f t="shared" si="57"/>
        <v/>
      </c>
      <c r="Q468" s="44" t="str">
        <f t="shared" si="60"/>
        <v/>
      </c>
      <c r="R468" s="2" t="str">
        <f t="shared" si="61"/>
        <v/>
      </c>
      <c r="S468" s="12" t="str">
        <f t="shared" si="62"/>
        <v/>
      </c>
    </row>
    <row r="469" spans="2:19" x14ac:dyDescent="0.35">
      <c r="B469" s="1" t="str">
        <f t="shared" si="56"/>
        <v/>
      </c>
      <c r="C469" s="4" t="str">
        <f t="shared" si="63"/>
        <v/>
      </c>
      <c r="D469" s="4" t="str">
        <f>IF(B469="",IF(B468="","",SUM($D$6:D468)),C469*($G$2/12))</f>
        <v/>
      </c>
      <c r="E469" s="4" t="str">
        <f>IF(B469="",IF(B468="","",SUM($E$6:E468)),(E468+(C468*((1+$G$1)^(1/12)-1))/($J$2-B467)))</f>
        <v/>
      </c>
      <c r="F469" s="4" t="str">
        <f>IF(B469="",IF(B468="","",SUM($F$6:F468)),D469+E469)</f>
        <v/>
      </c>
      <c r="H469" s="1" t="str">
        <f t="shared" si="58"/>
        <v/>
      </c>
      <c r="I469" s="4" t="str">
        <f t="shared" si="59"/>
        <v/>
      </c>
      <c r="J469" s="4" t="str">
        <f>IF(H469="",IF(H468="","",SUM(J$6:J468)),I469*($G$2/12))</f>
        <v/>
      </c>
      <c r="K469" s="4" t="str">
        <f>IF(H469="",IF(H468="","",SUM($K$6:K468)),L469-J469)</f>
        <v/>
      </c>
      <c r="L469" s="4" t="str">
        <f>IF(H469="",IF(H468="","",SUM($L$6:L468)),I469*(100%+($G$2/12))^($J$2-H468)*($G$2/12)/((100%+$G$2/12)^($J$2-H468)-1))</f>
        <v/>
      </c>
      <c r="P469" s="44" t="str">
        <f t="shared" si="57"/>
        <v/>
      </c>
      <c r="Q469" s="44" t="str">
        <f t="shared" si="60"/>
        <v/>
      </c>
      <c r="R469" s="2" t="str">
        <f t="shared" si="61"/>
        <v/>
      </c>
      <c r="S469" s="12" t="str">
        <f t="shared" si="62"/>
        <v/>
      </c>
    </row>
    <row r="470" spans="2:19" x14ac:dyDescent="0.35">
      <c r="B470" s="1" t="str">
        <f t="shared" si="56"/>
        <v/>
      </c>
      <c r="C470" s="4" t="str">
        <f t="shared" si="63"/>
        <v/>
      </c>
      <c r="D470" s="4" t="str">
        <f>IF(B470="",IF(B469="","",SUM($D$6:D469)),C470*($G$2/12))</f>
        <v/>
      </c>
      <c r="E470" s="4" t="str">
        <f>IF(B470="",IF(B469="","",SUM($E$6:E469)),(E469+(C469*((1+$G$1)^(1/12)-1))/($J$2-B468)))</f>
        <v/>
      </c>
      <c r="F470" s="4" t="str">
        <f>IF(B470="",IF(B469="","",SUM($F$6:F469)),D470+E470)</f>
        <v/>
      </c>
      <c r="H470" s="1" t="str">
        <f t="shared" si="58"/>
        <v/>
      </c>
      <c r="I470" s="4" t="str">
        <f t="shared" si="59"/>
        <v/>
      </c>
      <c r="J470" s="4" t="str">
        <f>IF(H470="",IF(H469="","",SUM(J$6:J469)),I470*($G$2/12))</f>
        <v/>
      </c>
      <c r="K470" s="4" t="str">
        <f>IF(H470="",IF(H469="","",SUM($K$6:K469)),L470-J470)</f>
        <v/>
      </c>
      <c r="L470" s="4" t="str">
        <f>IF(H470="",IF(H469="","",SUM($L$6:L469)),I470*(100%+($G$2/12))^($J$2-H469)*($G$2/12)/((100%+$G$2/12)^($J$2-H469)-1))</f>
        <v/>
      </c>
      <c r="P470" s="44" t="str">
        <f t="shared" si="57"/>
        <v/>
      </c>
      <c r="Q470" s="44" t="str">
        <f t="shared" si="60"/>
        <v/>
      </c>
      <c r="R470" s="2" t="str">
        <f t="shared" si="61"/>
        <v/>
      </c>
      <c r="S470" s="12" t="str">
        <f t="shared" si="62"/>
        <v/>
      </c>
    </row>
    <row r="471" spans="2:19" x14ac:dyDescent="0.35">
      <c r="B471" s="1" t="str">
        <f t="shared" si="56"/>
        <v/>
      </c>
      <c r="C471" s="4" t="str">
        <f t="shared" si="63"/>
        <v/>
      </c>
      <c r="D471" s="4" t="str">
        <f>IF(B471="",IF(B470="","",SUM($D$6:D470)),C471*($G$2/12))</f>
        <v/>
      </c>
      <c r="E471" s="4" t="str">
        <f>IF(B471="",IF(B470="","",SUM($E$6:E470)),(E470+(C470*((1+$G$1)^(1/12)-1))/($J$2-B469)))</f>
        <v/>
      </c>
      <c r="F471" s="4" t="str">
        <f>IF(B471="",IF(B470="","",SUM($F$6:F470)),D471+E471)</f>
        <v/>
      </c>
      <c r="H471" s="1" t="str">
        <f t="shared" si="58"/>
        <v/>
      </c>
      <c r="I471" s="4" t="str">
        <f t="shared" si="59"/>
        <v/>
      </c>
      <c r="J471" s="4" t="str">
        <f>IF(H471="",IF(H470="","",SUM(J$6:J470)),I471*($G$2/12))</f>
        <v/>
      </c>
      <c r="K471" s="4" t="str">
        <f>IF(H471="",IF(H470="","",SUM($K$6:K470)),L471-J471)</f>
        <v/>
      </c>
      <c r="L471" s="4" t="str">
        <f>IF(H471="",IF(H470="","",SUM($L$6:L470)),I471*(100%+($G$2/12))^($J$2-H470)*($G$2/12)/((100%+$G$2/12)^($J$2-H470)-1))</f>
        <v/>
      </c>
      <c r="P471" s="44" t="str">
        <f t="shared" si="57"/>
        <v/>
      </c>
      <c r="Q471" s="44" t="str">
        <f t="shared" si="60"/>
        <v/>
      </c>
      <c r="R471" s="2" t="str">
        <f t="shared" si="61"/>
        <v/>
      </c>
      <c r="S471" s="12" t="str">
        <f t="shared" si="62"/>
        <v/>
      </c>
    </row>
    <row r="472" spans="2:19" x14ac:dyDescent="0.35">
      <c r="B472" s="1" t="str">
        <f t="shared" si="56"/>
        <v/>
      </c>
      <c r="C472" s="4" t="str">
        <f t="shared" si="63"/>
        <v/>
      </c>
      <c r="D472" s="4" t="str">
        <f>IF(B472="",IF(B471="","",SUM($D$6:D471)),C472*($G$2/12))</f>
        <v/>
      </c>
      <c r="E472" s="4" t="str">
        <f>IF(B472="",IF(B471="","",SUM($E$6:E471)),(E471+(C471*((1+$G$1)^(1/12)-1))/($J$2-B470)))</f>
        <v/>
      </c>
      <c r="F472" s="4" t="str">
        <f>IF(B472="",IF(B471="","",SUM($F$6:F471)),D472+E472)</f>
        <v/>
      </c>
      <c r="H472" s="1" t="str">
        <f t="shared" si="58"/>
        <v/>
      </c>
      <c r="I472" s="4" t="str">
        <f t="shared" si="59"/>
        <v/>
      </c>
      <c r="J472" s="4" t="str">
        <f>IF(H472="",IF(H471="","",SUM(J$6:J471)),I472*($G$2/12))</f>
        <v/>
      </c>
      <c r="K472" s="4" t="str">
        <f>IF(H472="",IF(H471="","",SUM($K$6:K471)),L472-J472)</f>
        <v/>
      </c>
      <c r="L472" s="4" t="str">
        <f>IF(H472="",IF(H471="","",SUM($L$6:L471)),I472*(100%+($G$2/12))^($J$2-H471)*($G$2/12)/((100%+$G$2/12)^($J$2-H471)-1))</f>
        <v/>
      </c>
      <c r="P472" s="44" t="str">
        <f t="shared" si="57"/>
        <v/>
      </c>
      <c r="Q472" s="44" t="str">
        <f t="shared" si="60"/>
        <v/>
      </c>
      <c r="R472" s="2" t="str">
        <f t="shared" si="61"/>
        <v/>
      </c>
      <c r="S472" s="12" t="str">
        <f t="shared" si="62"/>
        <v/>
      </c>
    </row>
    <row r="473" spans="2:19" x14ac:dyDescent="0.35">
      <c r="B473" s="1" t="str">
        <f t="shared" si="56"/>
        <v/>
      </c>
      <c r="C473" s="4" t="str">
        <f t="shared" si="63"/>
        <v/>
      </c>
      <c r="D473" s="4" t="str">
        <f>IF(B473="",IF(B472="","",SUM($D$6:D472)),C473*($G$2/12))</f>
        <v/>
      </c>
      <c r="E473" s="4" t="str">
        <f>IF(B473="",IF(B472="","",SUM($E$6:E472)),(E472+(C472*((1+$G$1)^(1/12)-1))/($J$2-B471)))</f>
        <v/>
      </c>
      <c r="F473" s="4" t="str">
        <f>IF(B473="",IF(B472="","",SUM($F$6:F472)),D473+E473)</f>
        <v/>
      </c>
      <c r="H473" s="1" t="str">
        <f t="shared" si="58"/>
        <v/>
      </c>
      <c r="I473" s="4" t="str">
        <f t="shared" si="59"/>
        <v/>
      </c>
      <c r="J473" s="4" t="str">
        <f>IF(H473="",IF(H472="","",SUM(J$6:J472)),I473*($G$2/12))</f>
        <v/>
      </c>
      <c r="K473" s="4" t="str">
        <f>IF(H473="",IF(H472="","",SUM($K$6:K472)),L473-J473)</f>
        <v/>
      </c>
      <c r="L473" s="4" t="str">
        <f>IF(H473="",IF(H472="","",SUM($L$6:L472)),I473*(100%+($G$2/12))^($J$2-H472)*($G$2/12)/((100%+$G$2/12)^($J$2-H472)-1))</f>
        <v/>
      </c>
      <c r="P473" s="44" t="str">
        <f t="shared" si="57"/>
        <v/>
      </c>
      <c r="Q473" s="44" t="str">
        <f t="shared" si="60"/>
        <v/>
      </c>
      <c r="R473" s="2" t="str">
        <f t="shared" si="61"/>
        <v/>
      </c>
      <c r="S473" s="12" t="str">
        <f t="shared" si="62"/>
        <v/>
      </c>
    </row>
    <row r="474" spans="2:19" x14ac:dyDescent="0.35">
      <c r="B474" s="1" t="str">
        <f t="shared" si="56"/>
        <v/>
      </c>
      <c r="C474" s="4" t="str">
        <f t="shared" si="63"/>
        <v/>
      </c>
      <c r="D474" s="4" t="str">
        <f>IF(B474="",IF(B473="","",SUM($D$6:D473)),C474*($G$2/12))</f>
        <v/>
      </c>
      <c r="E474" s="4" t="str">
        <f>IF(B474="",IF(B473="","",SUM($E$6:E473)),(E473+(C473*((1+$G$1)^(1/12)-1))/($J$2-B472)))</f>
        <v/>
      </c>
      <c r="F474" s="4" t="str">
        <f>IF(B474="",IF(B473="","",SUM($F$6:F473)),D474+E474)</f>
        <v/>
      </c>
      <c r="H474" s="1" t="str">
        <f t="shared" si="58"/>
        <v/>
      </c>
      <c r="I474" s="4" t="str">
        <f t="shared" si="59"/>
        <v/>
      </c>
      <c r="J474" s="4" t="str">
        <f>IF(H474="",IF(H473="","",SUM(J$6:J473)),I474*($G$2/12))</f>
        <v/>
      </c>
      <c r="K474" s="4" t="str">
        <f>IF(H474="",IF(H473="","",SUM($K$6:K473)),L474-J474)</f>
        <v/>
      </c>
      <c r="L474" s="4" t="str">
        <f>IF(H474="",IF(H473="","",SUM($L$6:L473)),I474*(100%+($G$2/12))^($J$2-H473)*($G$2/12)/((100%+$G$2/12)^($J$2-H473)-1))</f>
        <v/>
      </c>
      <c r="P474" s="44" t="str">
        <f t="shared" si="57"/>
        <v/>
      </c>
      <c r="Q474" s="44" t="str">
        <f t="shared" si="60"/>
        <v/>
      </c>
      <c r="R474" s="2" t="str">
        <f t="shared" si="61"/>
        <v/>
      </c>
      <c r="S474" s="12" t="str">
        <f t="shared" si="62"/>
        <v/>
      </c>
    </row>
    <row r="475" spans="2:19" x14ac:dyDescent="0.35">
      <c r="B475" s="1" t="str">
        <f t="shared" si="56"/>
        <v/>
      </c>
      <c r="C475" s="4" t="str">
        <f t="shared" si="63"/>
        <v/>
      </c>
      <c r="D475" s="4" t="str">
        <f>IF(B475="",IF(B474="","",SUM($D$6:D474)),C475*($G$2/12))</f>
        <v/>
      </c>
      <c r="E475" s="4" t="str">
        <f>IF(B475="",IF(B474="","",SUM($E$6:E474)),(E474+(C474*((1+$G$1)^(1/12)-1))/($J$2-B473)))</f>
        <v/>
      </c>
      <c r="F475" s="4" t="str">
        <f>IF(B475="",IF(B474="","",SUM($F$6:F474)),D475+E475)</f>
        <v/>
      </c>
      <c r="H475" s="1" t="str">
        <f t="shared" si="58"/>
        <v/>
      </c>
      <c r="I475" s="4" t="str">
        <f t="shared" si="59"/>
        <v/>
      </c>
      <c r="J475" s="4" t="str">
        <f>IF(H475="",IF(H474="","",SUM(J$6:J474)),I475*($G$2/12))</f>
        <v/>
      </c>
      <c r="K475" s="4" t="str">
        <f>IF(H475="",IF(H474="","",SUM($K$6:K474)),L475-J475)</f>
        <v/>
      </c>
      <c r="L475" s="4" t="str">
        <f>IF(H475="",IF(H474="","",SUM($L$6:L474)),I475*(100%+($G$2/12))^($J$2-H474)*($G$2/12)/((100%+$G$2/12)^($J$2-H474)-1))</f>
        <v/>
      </c>
      <c r="P475" s="44" t="str">
        <f t="shared" si="57"/>
        <v/>
      </c>
      <c r="Q475" s="44" t="str">
        <f t="shared" si="60"/>
        <v/>
      </c>
      <c r="R475" s="2" t="str">
        <f t="shared" si="61"/>
        <v/>
      </c>
      <c r="S475" s="12" t="str">
        <f t="shared" si="62"/>
        <v/>
      </c>
    </row>
    <row r="476" spans="2:19" x14ac:dyDescent="0.35">
      <c r="B476" s="1" t="str">
        <f t="shared" si="56"/>
        <v/>
      </c>
      <c r="C476" s="4" t="str">
        <f t="shared" si="63"/>
        <v/>
      </c>
      <c r="D476" s="4" t="str">
        <f>IF(B476="",IF(B475="","",SUM($D$6:D475)),C476*($G$2/12))</f>
        <v/>
      </c>
      <c r="E476" s="4" t="str">
        <f>IF(B476="",IF(B475="","",SUM($E$6:E475)),(E475+(C475*((1+$G$1)^(1/12)-1))/($J$2-B474)))</f>
        <v/>
      </c>
      <c r="F476" s="4" t="str">
        <f>IF(B476="",IF(B475="","",SUM($F$6:F475)),D476+E476)</f>
        <v/>
      </c>
      <c r="H476" s="1" t="str">
        <f t="shared" si="58"/>
        <v/>
      </c>
      <c r="I476" s="4" t="str">
        <f t="shared" si="59"/>
        <v/>
      </c>
      <c r="J476" s="4" t="str">
        <f>IF(H476="",IF(H475="","",SUM(J$6:J475)),I476*($G$2/12))</f>
        <v/>
      </c>
      <c r="K476" s="4" t="str">
        <f>IF(H476="",IF(H475="","",SUM($K$6:K475)),L476-J476)</f>
        <v/>
      </c>
      <c r="L476" s="4" t="str">
        <f>IF(H476="",IF(H475="","",SUM($L$6:L475)),I476*(100%+($G$2/12))^($J$2-H475)*($G$2/12)/((100%+$G$2/12)^($J$2-H475)-1))</f>
        <v/>
      </c>
      <c r="P476" s="44" t="str">
        <f t="shared" si="57"/>
        <v/>
      </c>
      <c r="Q476" s="44" t="str">
        <f t="shared" si="60"/>
        <v/>
      </c>
      <c r="R476" s="2" t="str">
        <f t="shared" si="61"/>
        <v/>
      </c>
      <c r="S476" s="12" t="str">
        <f t="shared" si="62"/>
        <v/>
      </c>
    </row>
    <row r="477" spans="2:19" x14ac:dyDescent="0.35">
      <c r="B477" s="1" t="str">
        <f t="shared" si="56"/>
        <v/>
      </c>
      <c r="C477" s="4" t="str">
        <f t="shared" si="63"/>
        <v/>
      </c>
      <c r="D477" s="4" t="str">
        <f>IF(B477="",IF(B476="","",SUM($D$6:D476)),C477*($G$2/12))</f>
        <v/>
      </c>
      <c r="E477" s="4" t="str">
        <f>IF(B477="",IF(B476="","",SUM($E$6:E476)),(E476+(C476*((1+$G$1)^(1/12)-1))/($J$2-B475)))</f>
        <v/>
      </c>
      <c r="F477" s="4" t="str">
        <f>IF(B477="",IF(B476="","",SUM($F$6:F476)),D477+E477)</f>
        <v/>
      </c>
      <c r="H477" s="1" t="str">
        <f t="shared" si="58"/>
        <v/>
      </c>
      <c r="I477" s="4" t="str">
        <f t="shared" si="59"/>
        <v/>
      </c>
      <c r="J477" s="4" t="str">
        <f>IF(H477="",IF(H476="","",SUM(J$6:J476)),I477*($G$2/12))</f>
        <v/>
      </c>
      <c r="K477" s="4" t="str">
        <f>IF(H477="",IF(H476="","",SUM($K$6:K476)),L477-J477)</f>
        <v/>
      </c>
      <c r="L477" s="4" t="str">
        <f>IF(H477="",IF(H476="","",SUM($L$6:L476)),I477*(100%+($G$2/12))^($J$2-H476)*($G$2/12)/((100%+$G$2/12)^($J$2-H476)-1))</f>
        <v/>
      </c>
      <c r="P477" s="44" t="str">
        <f t="shared" si="57"/>
        <v/>
      </c>
      <c r="Q477" s="44" t="str">
        <f t="shared" si="60"/>
        <v/>
      </c>
      <c r="R477" s="2" t="str">
        <f t="shared" si="61"/>
        <v/>
      </c>
      <c r="S477" s="12" t="str">
        <f t="shared" si="62"/>
        <v/>
      </c>
    </row>
    <row r="478" spans="2:19" x14ac:dyDescent="0.35">
      <c r="B478" s="1" t="str">
        <f t="shared" si="56"/>
        <v/>
      </c>
      <c r="C478" s="4" t="str">
        <f t="shared" si="63"/>
        <v/>
      </c>
      <c r="D478" s="4" t="str">
        <f>IF(B478="",IF(B477="","",SUM($D$6:D477)),C478*($G$2/12))</f>
        <v/>
      </c>
      <c r="E478" s="4" t="str">
        <f>IF(B478="",IF(B477="","",SUM($E$6:E477)),(E477+(C477*((1+$G$1)^(1/12)-1))/($J$2-B476)))</f>
        <v/>
      </c>
      <c r="F478" s="4" t="str">
        <f>IF(B478="",IF(B477="","",SUM($F$6:F477)),D478+E478)</f>
        <v/>
      </c>
      <c r="H478" s="1" t="str">
        <f t="shared" si="58"/>
        <v/>
      </c>
      <c r="I478" s="4" t="str">
        <f t="shared" si="59"/>
        <v/>
      </c>
      <c r="J478" s="4" t="str">
        <f>IF(H478="",IF(H477="","",SUM(J$6:J477)),I478*($G$2/12))</f>
        <v/>
      </c>
      <c r="K478" s="4" t="str">
        <f>IF(H478="",IF(H477="","",SUM($K$6:K477)),L478-J478)</f>
        <v/>
      </c>
      <c r="L478" s="4" t="str">
        <f>IF(H478="",IF(H477="","",SUM($L$6:L477)),I478*(100%+($G$2/12))^($J$2-H477)*($G$2/12)/((100%+$G$2/12)^($J$2-H477)-1))</f>
        <v/>
      </c>
      <c r="P478" s="44" t="str">
        <f t="shared" si="57"/>
        <v/>
      </c>
      <c r="Q478" s="44" t="str">
        <f t="shared" si="60"/>
        <v/>
      </c>
      <c r="R478" s="2" t="str">
        <f t="shared" si="61"/>
        <v/>
      </c>
      <c r="S478" s="12" t="str">
        <f t="shared" si="62"/>
        <v/>
      </c>
    </row>
    <row r="479" spans="2:19" x14ac:dyDescent="0.35">
      <c r="B479" s="1" t="str">
        <f t="shared" si="56"/>
        <v/>
      </c>
      <c r="C479" s="4" t="str">
        <f t="shared" si="63"/>
        <v/>
      </c>
      <c r="D479" s="4" t="str">
        <f>IF(B479="",IF(B478="","",SUM($D$6:D478)),C479*($G$2/12))</f>
        <v/>
      </c>
      <c r="E479" s="4" t="str">
        <f>IF(B479="",IF(B478="","",SUM($E$6:E478)),(E478+(C478*((1+$G$1)^(1/12)-1))/($J$2-B477)))</f>
        <v/>
      </c>
      <c r="F479" s="4" t="str">
        <f>IF(B479="",IF(B478="","",SUM($F$6:F478)),D479+E479)</f>
        <v/>
      </c>
      <c r="H479" s="1" t="str">
        <f t="shared" si="58"/>
        <v/>
      </c>
      <c r="I479" s="4" t="str">
        <f t="shared" si="59"/>
        <v/>
      </c>
      <c r="J479" s="4" t="str">
        <f>IF(H479="",IF(H478="","",SUM(J$6:J478)),I479*($G$2/12))</f>
        <v/>
      </c>
      <c r="K479" s="4" t="str">
        <f>IF(H479="",IF(H478="","",SUM($K$6:K478)),L479-J479)</f>
        <v/>
      </c>
      <c r="L479" s="4" t="str">
        <f>IF(H479="",IF(H478="","",SUM($L$6:L478)),I479*(100%+($G$2/12))^($J$2-H478)*($G$2/12)/((100%+$G$2/12)^($J$2-H478)-1))</f>
        <v/>
      </c>
      <c r="P479" s="44" t="str">
        <f t="shared" si="57"/>
        <v/>
      </c>
      <c r="Q479" s="44" t="str">
        <f t="shared" si="60"/>
        <v/>
      </c>
      <c r="R479" s="2" t="str">
        <f t="shared" si="61"/>
        <v/>
      </c>
      <c r="S479" s="12" t="str">
        <f t="shared" si="62"/>
        <v/>
      </c>
    </row>
    <row r="480" spans="2:19" x14ac:dyDescent="0.35">
      <c r="B480" s="1" t="str">
        <f>IF(B479="","",IF($J$2&gt;=B479+1,B479+1,""))</f>
        <v/>
      </c>
      <c r="C480" s="4" t="str">
        <f t="shared" si="63"/>
        <v/>
      </c>
      <c r="D480" s="4" t="str">
        <f>IF(B480="",IF(B479="","",SUM($D$6:D479)),C480*($G$2/12))</f>
        <v/>
      </c>
      <c r="E480" s="4" t="str">
        <f>IF(B480="",IF(B479="","",SUM($E$6:E479)),(E479+(C479*((1+$G$1)^(1/12)-1))/($J$2-B478)))</f>
        <v/>
      </c>
      <c r="F480" s="4" t="str">
        <f>IF(B480="",IF(B479="","",SUM($F$6:F479)),D480+E480)</f>
        <v/>
      </c>
      <c r="H480" s="1" t="str">
        <f t="shared" si="58"/>
        <v/>
      </c>
      <c r="I480" s="4" t="str">
        <f t="shared" si="59"/>
        <v/>
      </c>
      <c r="J480" s="4" t="str">
        <f>IF(H480="",IF(H479="","",SUM(J$6:J479)),I480*($G$2/12))</f>
        <v/>
      </c>
      <c r="K480" s="4" t="str">
        <f>IF(H480="",IF(H479="","",SUM($K$6:K479)),L480-J480)</f>
        <v/>
      </c>
      <c r="L480" s="4" t="str">
        <f>IF(H480="",IF(H479="","",SUM($L$6:L479)),I480*(100%+($G$2/12))^($J$2-H479)*($G$2/12)/((100%+$G$2/12)^($J$2-H479)-1))</f>
        <v/>
      </c>
      <c r="P480" s="44" t="str">
        <f t="shared" si="57"/>
        <v/>
      </c>
      <c r="Q480" s="44" t="str">
        <f t="shared" si="60"/>
        <v/>
      </c>
      <c r="R480" s="2" t="str">
        <f t="shared" si="61"/>
        <v/>
      </c>
      <c r="S480" s="12" t="str">
        <f t="shared" si="62"/>
        <v/>
      </c>
    </row>
    <row r="481" spans="2:19" x14ac:dyDescent="0.35">
      <c r="B481" s="1" t="str">
        <f>IF(B480="","",IF($J$2&gt;=B480+1,B480+1,""))</f>
        <v/>
      </c>
      <c r="C481" s="4" t="str">
        <f t="shared" si="63"/>
        <v/>
      </c>
      <c r="D481" s="4" t="str">
        <f>IF(B481="",IF(B480="","",SUM($D$6:D480)),C481*($G$2/12))</f>
        <v/>
      </c>
      <c r="E481" s="4" t="str">
        <f>IF(B481="",IF(B480="","",SUM($E$6:E480)),(E480+(C480*((1+$G$1)^(1/12)-1))/($J$2-B479)))</f>
        <v/>
      </c>
      <c r="F481" s="4" t="str">
        <f>IF(B481="",IF(B480="","",SUM($F$6:F480)),D481+E481)</f>
        <v/>
      </c>
      <c r="H481" s="1" t="str">
        <f t="shared" si="58"/>
        <v/>
      </c>
      <c r="I481" s="4" t="str">
        <f t="shared" si="59"/>
        <v/>
      </c>
      <c r="J481" s="4" t="str">
        <f>IF(H481="",IF(H480="","",SUM(J$6:J480)),I481*($G$2/12))</f>
        <v/>
      </c>
      <c r="K481" s="4" t="str">
        <f>IF(H481="",IF(H480="","",SUM($K$6:K480)),L481-J481)</f>
        <v/>
      </c>
      <c r="L481" s="4" t="str">
        <f>IF(H481="",IF(H480="","",SUM($L$6:L480)),I481*(100%+($G$2/12))^($J$2-H480)*($G$2/12)/((100%+$G$2/12)^($J$2-H480)-1))</f>
        <v/>
      </c>
      <c r="P481" s="44" t="str">
        <f t="shared" si="57"/>
        <v/>
      </c>
      <c r="Q481" s="44" t="str">
        <f t="shared" si="60"/>
        <v/>
      </c>
      <c r="R481" s="2" t="str">
        <f t="shared" si="61"/>
        <v/>
      </c>
      <c r="S481" s="12" t="str">
        <f t="shared" si="62"/>
        <v/>
      </c>
    </row>
    <row r="482" spans="2:19" x14ac:dyDescent="0.35">
      <c r="B482" s="1" t="str">
        <f t="shared" ref="B482:B485" si="64">IF(B481="","",IF($J$2&gt;=B481+1,B481+1,""))</f>
        <v/>
      </c>
      <c r="C482" s="4" t="str">
        <f t="shared" si="63"/>
        <v/>
      </c>
      <c r="D482" s="4" t="str">
        <f>IF(B482="",IF(B481="","",SUM($D$6:D481)),C482*($G$2/12))</f>
        <v/>
      </c>
      <c r="E482" s="4" t="str">
        <f>IF(B482="",IF(B481="","",SUM($E$6:E481)),(E481+(C481*((1+$G$1)^(1/12)-1))/($J$2-B480)))</f>
        <v/>
      </c>
      <c r="F482" s="4" t="str">
        <f>IF(B482="",IF(B481="","",SUM($F$6:F481)),D482+E482)</f>
        <v/>
      </c>
      <c r="H482" s="1" t="str">
        <f t="shared" si="58"/>
        <v/>
      </c>
      <c r="I482" s="4" t="str">
        <f t="shared" si="59"/>
        <v/>
      </c>
      <c r="J482" s="4" t="str">
        <f>IF(H482="",IF(H481="","",SUM(J$6:J481)),I482*($G$2/12))</f>
        <v/>
      </c>
      <c r="K482" s="4" t="str">
        <f>IF(H482="",IF(H481="","",SUM($K$6:K481)),L482-J482)</f>
        <v/>
      </c>
      <c r="L482" s="4" t="str">
        <f>IF(H482="",IF(H481="","",SUM($L$6:L481)),I482*(100%+($G$2/12))^($J$2-H481)*($G$2/12)/((100%+$G$2/12)^($J$2-H481)-1))</f>
        <v/>
      </c>
      <c r="P482" s="44" t="str">
        <f t="shared" si="57"/>
        <v/>
      </c>
      <c r="Q482" s="44" t="str">
        <f t="shared" si="60"/>
        <v/>
      </c>
      <c r="R482" s="2" t="str">
        <f t="shared" si="61"/>
        <v/>
      </c>
      <c r="S482" s="12" t="str">
        <f t="shared" si="62"/>
        <v/>
      </c>
    </row>
    <row r="483" spans="2:19" x14ac:dyDescent="0.35">
      <c r="B483" s="1" t="str">
        <f t="shared" si="64"/>
        <v/>
      </c>
      <c r="C483" s="4" t="str">
        <f t="shared" si="63"/>
        <v/>
      </c>
      <c r="D483" s="4" t="str">
        <f>IF(B483="",IF(B482="","",SUM($D$6:D482)),C483*($G$2/12))</f>
        <v/>
      </c>
      <c r="E483" s="4" t="str">
        <f>IF(B483="",IF(B482="","",SUM($E$6:E482)),(E482+(C482*((1+$G$1)^(1/12)-1))/($J$2-B481)))</f>
        <v/>
      </c>
      <c r="F483" s="4" t="str">
        <f>IF(B483="",IF(B482="","",SUM($F$6:F482)),D483+E483)</f>
        <v/>
      </c>
      <c r="H483" s="1" t="str">
        <f t="shared" si="58"/>
        <v/>
      </c>
      <c r="I483" s="4" t="str">
        <f t="shared" si="59"/>
        <v/>
      </c>
      <c r="J483" s="4" t="str">
        <f>IF(H483="",IF(H482="","",SUM(J$6:J482)),I483*($G$2/12))</f>
        <v/>
      </c>
      <c r="K483" s="4" t="str">
        <f>IF(H483="",IF(H482="","",SUM($K$6:K482)),L483-J483)</f>
        <v/>
      </c>
      <c r="L483" s="4" t="str">
        <f>IF(H483="",IF(H482="","",SUM($L$6:L482)),I483*(100%+($G$2/12))^($J$2-H482)*($G$2/12)/((100%+$G$2/12)^($J$2-H482)-1))</f>
        <v/>
      </c>
      <c r="P483" s="44" t="str">
        <f t="shared" si="57"/>
        <v/>
      </c>
      <c r="Q483" s="44" t="str">
        <f t="shared" si="60"/>
        <v/>
      </c>
      <c r="R483" s="2" t="str">
        <f t="shared" si="61"/>
        <v/>
      </c>
      <c r="S483" s="12" t="str">
        <f t="shared" si="62"/>
        <v/>
      </c>
    </row>
    <row r="484" spans="2:19" x14ac:dyDescent="0.35">
      <c r="B484" s="1" t="str">
        <f t="shared" si="64"/>
        <v/>
      </c>
      <c r="C484" s="4" t="str">
        <f t="shared" si="63"/>
        <v/>
      </c>
      <c r="D484" s="4" t="str">
        <f>IF(B484="",IF(B483="","",SUM($D$6:D483)),C484*($G$2/12))</f>
        <v/>
      </c>
      <c r="E484" s="4" t="str">
        <f>IF(B484="",IF(B483="","",SUM($E$6:E483)),(E483+(C483*((1+$G$1)^(1/12)-1))/($J$2-B482)))</f>
        <v/>
      </c>
      <c r="F484" s="4" t="str">
        <f>IF(B484="",IF(B483="","",SUM($F$6:F483)),D484+E484)</f>
        <v/>
      </c>
      <c r="H484" s="1" t="str">
        <f t="shared" si="58"/>
        <v/>
      </c>
      <c r="I484" s="4" t="str">
        <f t="shared" si="59"/>
        <v/>
      </c>
      <c r="J484" s="4" t="str">
        <f>IF(H484="",IF(H483="","",SUM(J$6:J483)),I484*($G$2/12))</f>
        <v/>
      </c>
      <c r="K484" s="4" t="str">
        <f>IF(H484="",IF(H483="","",SUM($K$6:K483)),L484-J484)</f>
        <v/>
      </c>
      <c r="L484" s="4" t="str">
        <f>IF(H484="",IF(H483="","",SUM($L$6:L483)),I484*(100%+($G$2/12))^($J$2-H483)*($G$2/12)/((100%+$G$2/12)^($J$2-H483)-1))</f>
        <v/>
      </c>
      <c r="P484" s="44" t="str">
        <f t="shared" si="57"/>
        <v/>
      </c>
      <c r="Q484" s="44" t="str">
        <f t="shared" si="60"/>
        <v/>
      </c>
      <c r="R484" s="2" t="str">
        <f t="shared" si="61"/>
        <v/>
      </c>
      <c r="S484" s="12" t="str">
        <f t="shared" si="62"/>
        <v/>
      </c>
    </row>
    <row r="485" spans="2:19" x14ac:dyDescent="0.35">
      <c r="B485" s="1" t="str">
        <f t="shared" si="64"/>
        <v/>
      </c>
      <c r="C485" s="4" t="str">
        <f t="shared" si="63"/>
        <v/>
      </c>
      <c r="D485" s="4" t="str">
        <f>IF(B485="",IF(B484="","",SUM($D$6:D484)),C485*($G$2/12))</f>
        <v/>
      </c>
      <c r="E485" s="4" t="str">
        <f>IF(B485="",IF(B484="","",SUM($E$6:E484)),(E484+(C484*((1+$G$1)^(1/12)-1))/($J$2-B483)))</f>
        <v/>
      </c>
      <c r="F485" s="4" t="str">
        <f>IF(B485="",IF(B484="","",SUM($F$6:F484)),D485+E485)</f>
        <v/>
      </c>
      <c r="H485" s="1" t="str">
        <f t="shared" si="58"/>
        <v/>
      </c>
      <c r="I485" s="4" t="str">
        <f t="shared" si="59"/>
        <v/>
      </c>
      <c r="J485" s="4" t="str">
        <f>IF(H485="",IF(H484="","",SUM(J$6:J484)),I485*($G$2/12))</f>
        <v/>
      </c>
      <c r="K485" s="4" t="str">
        <f>IF(H485="",IF(H484="","",SUM($K$6:K484)),L485-J485)</f>
        <v/>
      </c>
      <c r="L485" s="4" t="str">
        <f>IF(H485="",IF(H484="","",SUM($L$6:L484)),I485*(100%+($G$2/12))^($J$2-H484)*($G$2/12)/((100%+$G$2/12)^($J$2-H484)-1))</f>
        <v/>
      </c>
      <c r="P485" s="44" t="str">
        <f t="shared" si="57"/>
        <v/>
      </c>
      <c r="Q485" s="44" t="str">
        <f t="shared" si="60"/>
        <v/>
      </c>
      <c r="R485" s="2" t="str">
        <f t="shared" si="61"/>
        <v/>
      </c>
      <c r="S485" s="12" t="str">
        <f t="shared" si="62"/>
        <v/>
      </c>
    </row>
    <row r="486" spans="2:19" x14ac:dyDescent="0.35">
      <c r="C486" s="4" t="str">
        <f t="shared" si="63"/>
        <v/>
      </c>
      <c r="D486" s="4" t="str">
        <f>IF(B486="",IF(B485="","",SUM($D$6:D485)),C486*($G$2/12))</f>
        <v/>
      </c>
      <c r="E486" s="4" t="str">
        <f>IF(B486="",IF(B485="","",SUM($E$6:E485)),(E485+(C485*((1+$G$1)^(1/12)-1))/($J$2-B484)))</f>
        <v/>
      </c>
      <c r="F486" s="4" t="str">
        <f>IF(B486="",IF(B485="","",SUM($F$6:F485)),D486+E486)</f>
        <v/>
      </c>
      <c r="H486" s="1" t="str">
        <f t="shared" si="58"/>
        <v/>
      </c>
      <c r="I486" s="4" t="str">
        <f t="shared" si="59"/>
        <v/>
      </c>
      <c r="J486" s="4" t="str">
        <f>IF(H486="",IF(H485="","",SUM(J$6:J485)),I486*($G$2/12))</f>
        <v/>
      </c>
      <c r="K486" s="4" t="str">
        <f>IF(H486="",IF(H485="","",SUM($K$6:K485)),L486-J486)</f>
        <v/>
      </c>
      <c r="L486" s="4" t="str">
        <f>IF(H486="",IF(H485="","",SUM($L$6:L485)),I486*(100%+($G$2/12))^($J$2-H485)*($G$2/12)/((100%+$G$2/12)^($J$2-H485)-1))</f>
        <v/>
      </c>
      <c r="P486" s="44" t="str">
        <f t="shared" si="57"/>
        <v/>
      </c>
      <c r="Q486" s="44" t="str">
        <f t="shared" si="60"/>
        <v/>
      </c>
      <c r="R486" s="2" t="str">
        <f t="shared" si="61"/>
        <v/>
      </c>
      <c r="S486" s="12" t="str">
        <f t="shared" si="62"/>
        <v/>
      </c>
    </row>
    <row r="487" spans="2:19" x14ac:dyDescent="0.35">
      <c r="C487" s="2" t="str">
        <f t="shared" si="63"/>
        <v/>
      </c>
      <c r="D487" s="2" t="str">
        <f>IF(B487="",IF(B486="","",SUM($D$6:D486)),C487*($G$2/12))</f>
        <v/>
      </c>
      <c r="E487" s="2" t="str">
        <f>IF(B487="",IF(B486="","",SUM($E$6:E486)),(E486+(C486*((1+$G$1)^(1/12)-1))/($J$2-B485)))</f>
        <v/>
      </c>
      <c r="F487" s="2" t="str">
        <f>IF(B487="",IF(B486="","",SUM($F$6:F486)),D487+E487)</f>
        <v/>
      </c>
      <c r="H487" s="1" t="str">
        <f t="shared" si="58"/>
        <v/>
      </c>
      <c r="I487" s="2" t="str">
        <f t="shared" si="59"/>
        <v/>
      </c>
      <c r="J487" s="2" t="str">
        <f>IF(H487="",IF(H486="","",SUM(J$6:J486)),I487*($G$2/12))</f>
        <v/>
      </c>
      <c r="K487" s="2" t="str">
        <f>IF(H487="",IF(H486="","",SUM($K$6:K486)),L487-J487)</f>
        <v/>
      </c>
      <c r="L487" s="2" t="str">
        <f>IF(H487="",IF(H486="","",SUM($L$6:L486)),I487*(100%+($G$2/12))^($J$2-H486)*($G$2/12)/((100%+$G$2/12)^($J$2-H486)-1))</f>
        <v/>
      </c>
      <c r="P487" s="44" t="str">
        <f t="shared" si="57"/>
        <v/>
      </c>
      <c r="Q487" s="44" t="str">
        <f t="shared" si="60"/>
        <v/>
      </c>
      <c r="R487" s="2" t="str">
        <f t="shared" si="61"/>
        <v/>
      </c>
      <c r="S487" s="12" t="str">
        <f t="shared" si="62"/>
        <v/>
      </c>
    </row>
    <row r="488" spans="2:19" x14ac:dyDescent="0.35">
      <c r="C488" s="2" t="str">
        <f t="shared" si="63"/>
        <v/>
      </c>
      <c r="D488" s="2" t="str">
        <f>IF(B488="",IF(B487="","",SUM($D$6:D487)),C488*($G$2/12))</f>
        <v/>
      </c>
      <c r="E488" s="2" t="str">
        <f>IF(B488="",IF(B487="","",SUM($E$6:E487)),(E487+(C487*((1+$G$1)^(1/12)-1))/($J$2-B486)))</f>
        <v/>
      </c>
      <c r="F488" s="2" t="str">
        <f>IF(B488="",IF(B487="","",SUM($F$6:F487)),D488+E488)</f>
        <v/>
      </c>
      <c r="H488" s="1" t="str">
        <f t="shared" si="58"/>
        <v/>
      </c>
      <c r="I488" s="2" t="str">
        <f t="shared" si="59"/>
        <v/>
      </c>
      <c r="J488" s="2" t="str">
        <f>IF(H488="",IF(H487="","",SUM(J$6:J487)),I488*($G$2/12))</f>
        <v/>
      </c>
      <c r="K488" s="2" t="str">
        <f>IF(H488="",IF(H487="","",SUM($K$6:K487)),L488-J488)</f>
        <v/>
      </c>
      <c r="L488" s="2" t="str">
        <f>IF(H488="",IF(H487="","",SUM($L$6:L487)),I488*(100%+($G$2/12))^($J$2-H487)*($G$2/12)/((100%+$G$2/12)^($J$2-H487)-1))</f>
        <v/>
      </c>
      <c r="P488" s="44" t="str">
        <f t="shared" si="57"/>
        <v/>
      </c>
      <c r="Q488" s="44" t="str">
        <f t="shared" si="60"/>
        <v/>
      </c>
      <c r="R488" s="2" t="str">
        <f t="shared" si="61"/>
        <v/>
      </c>
      <c r="S488" s="12" t="str">
        <f t="shared" si="62"/>
        <v/>
      </c>
    </row>
    <row r="489" spans="2:19" x14ac:dyDescent="0.35">
      <c r="C489" s="2" t="str">
        <f t="shared" si="63"/>
        <v/>
      </c>
      <c r="D489" s="2" t="str">
        <f>IF(B489="",IF(B488="","",SUM($D$6:D488)),C489*($G$2/12))</f>
        <v/>
      </c>
      <c r="E489" s="2" t="str">
        <f>IF(B489="",IF(B488="","",SUM($E$6:E488)),(E488+(C488*((1+$G$1)^(1/12)-1))/($J$2-B487)))</f>
        <v/>
      </c>
      <c r="F489" s="2" t="str">
        <f>IF(B489="",IF(B488="","",SUM($F$6:F488)),D489+E489)</f>
        <v/>
      </c>
      <c r="H489" s="1" t="str">
        <f t="shared" si="58"/>
        <v/>
      </c>
      <c r="I489" s="2" t="str">
        <f t="shared" si="59"/>
        <v/>
      </c>
      <c r="J489" s="2" t="str">
        <f>IF(H489="",IF(H488="","",SUM(J$6:J488)),I489*($G$2/12))</f>
        <v/>
      </c>
      <c r="K489" s="2" t="str">
        <f>IF(H489="",IF(H488="","",SUM($K$6:K488)),L489-J489)</f>
        <v/>
      </c>
      <c r="L489" s="2" t="str">
        <f>IF(H489="",IF(H488="","",SUM($L$6:L488)),I489*(100%+($G$2/12))^($J$2-H488)*($G$2/12)/((100%+$G$2/12)^($J$2-H488)-1))</f>
        <v/>
      </c>
      <c r="P489" s="44" t="str">
        <f t="shared" si="57"/>
        <v/>
      </c>
      <c r="Q489" s="44" t="str">
        <f t="shared" si="60"/>
        <v/>
      </c>
      <c r="R489" s="2" t="str">
        <f t="shared" si="61"/>
        <v/>
      </c>
      <c r="S489" s="12" t="str">
        <f t="shared" si="62"/>
        <v/>
      </c>
    </row>
    <row r="490" spans="2:19" x14ac:dyDescent="0.35">
      <c r="C490" s="2" t="str">
        <f t="shared" si="63"/>
        <v/>
      </c>
      <c r="D490" s="2" t="str">
        <f>IF(B490="",IF(B489="","",SUM($D$6:D489)),C490*($G$2/12))</f>
        <v/>
      </c>
      <c r="E490" s="2" t="str">
        <f>IF(B490="",IF(B489="","",SUM($E$6:E489)),(E489+(C489*((1+$G$1)^(1/12)-1))/($J$2-B488)))</f>
        <v/>
      </c>
      <c r="F490" s="2" t="str">
        <f>IF(B490="",IF(B489="","",SUM($F$6:F489)),D490+E490)</f>
        <v/>
      </c>
      <c r="H490" s="1" t="str">
        <f t="shared" si="58"/>
        <v/>
      </c>
      <c r="I490" s="2" t="str">
        <f t="shared" si="59"/>
        <v/>
      </c>
      <c r="J490" s="2" t="str">
        <f>IF(H490="",IF(H489="","",SUM(J$6:J489)),I490*($G$2/12))</f>
        <v/>
      </c>
      <c r="K490" s="2" t="str">
        <f>IF(H490="",IF(H489="","",SUM($K$6:K489)),L490-J490)</f>
        <v/>
      </c>
      <c r="L490" s="2" t="str">
        <f>IF(H490="",IF(H489="","",SUM($L$6:L489)),I490*(100%+($G$2/12))^($J$2-H489)*($G$2/12)/((100%+$G$2/12)^($J$2-H489)-1))</f>
        <v/>
      </c>
      <c r="P490" s="44" t="str">
        <f t="shared" si="57"/>
        <v/>
      </c>
      <c r="Q490" s="44" t="str">
        <f t="shared" si="60"/>
        <v/>
      </c>
      <c r="R490" s="2" t="str">
        <f t="shared" si="61"/>
        <v/>
      </c>
      <c r="S490" s="12" t="str">
        <f t="shared" si="62"/>
        <v/>
      </c>
    </row>
    <row r="491" spans="2:19" x14ac:dyDescent="0.35">
      <c r="C491" s="2" t="str">
        <f t="shared" si="63"/>
        <v/>
      </c>
      <c r="D491" s="2" t="str">
        <f>IF(B491="",IF(B490="","",SUM($D$6:D490)),C491*($G$2/12))</f>
        <v/>
      </c>
      <c r="E491" s="2" t="str">
        <f>IF(B491="",IF(B490="","",SUM($E$6:E490)),(E490+(C490*((1+$G$1)^(1/12)-1))/($J$2-B489)))</f>
        <v/>
      </c>
      <c r="F491" s="2" t="str">
        <f>IF(B491="",IF(B490="","",SUM($F$6:F490)),D491+E491)</f>
        <v/>
      </c>
      <c r="H491" s="1" t="str">
        <f t="shared" si="58"/>
        <v/>
      </c>
      <c r="I491" s="2" t="str">
        <f t="shared" si="59"/>
        <v/>
      </c>
      <c r="J491" s="2" t="str">
        <f>IF(H491="",IF(H490="","",SUM(J$6:J490)),I491*($G$2/12))</f>
        <v/>
      </c>
      <c r="K491" s="2" t="str">
        <f>IF(H491="",IF(H490="","",SUM($K$6:K490)),L491-J491)</f>
        <v/>
      </c>
      <c r="L491" s="2" t="str">
        <f>IF(H491="",IF(H490="","",SUM($L$6:L490)),I491*(100%+($G$2/12))^($J$2-H490)*($G$2/12)/((100%+$G$2/12)^($J$2-H490)-1))</f>
        <v/>
      </c>
      <c r="P491" s="44" t="str">
        <f t="shared" si="57"/>
        <v/>
      </c>
      <c r="Q491" s="44" t="str">
        <f t="shared" si="60"/>
        <v/>
      </c>
      <c r="R491" s="2" t="str">
        <f t="shared" si="61"/>
        <v/>
      </c>
      <c r="S491" s="12" t="str">
        <f t="shared" si="62"/>
        <v/>
      </c>
    </row>
    <row r="492" spans="2:19" x14ac:dyDescent="0.35">
      <c r="C492" s="2" t="str">
        <f t="shared" si="63"/>
        <v/>
      </c>
      <c r="D492" s="2" t="str">
        <f>IF(B492="",IF(B491="","",SUM($D$6:D491)),C492*($G$2/12))</f>
        <v/>
      </c>
      <c r="E492" s="2" t="str">
        <f>IF(B492="",IF(B491="","",SUM($E$6:E491)),(E491+(C491*((1+$G$1)^(1/12)-1))/($J$2-B490)))</f>
        <v/>
      </c>
      <c r="F492" s="2" t="str">
        <f>IF(B492="",IF(B491="","",SUM($F$6:F491)),D492+E492)</f>
        <v/>
      </c>
      <c r="H492" s="1" t="str">
        <f t="shared" si="58"/>
        <v/>
      </c>
      <c r="I492" s="2" t="str">
        <f t="shared" si="59"/>
        <v/>
      </c>
      <c r="J492" s="2" t="str">
        <f>IF(H492="",IF(H491="","",SUM(J$6:J491)),I492*($G$2/12))</f>
        <v/>
      </c>
      <c r="K492" s="2" t="str">
        <f>IF(H492="",IF(H491="","",SUM($K$6:K491)),L492-J492)</f>
        <v/>
      </c>
      <c r="L492" s="2" t="str">
        <f>IF(H492="",IF(H491="","",SUM($L$6:L491)),I492*(100%+($G$2/12))^($J$2-H491)*($G$2/12)/((100%+$G$2/12)^($J$2-H491)-1))</f>
        <v/>
      </c>
      <c r="P492" s="44" t="str">
        <f t="shared" si="57"/>
        <v/>
      </c>
      <c r="Q492" s="44" t="str">
        <f t="shared" si="60"/>
        <v/>
      </c>
      <c r="R492" s="2" t="str">
        <f t="shared" si="61"/>
        <v/>
      </c>
      <c r="S492" s="12" t="str">
        <f t="shared" si="62"/>
        <v/>
      </c>
    </row>
    <row r="493" spans="2:19" x14ac:dyDescent="0.35">
      <c r="C493" s="2" t="str">
        <f t="shared" si="63"/>
        <v/>
      </c>
      <c r="D493" s="2" t="str">
        <f>IF(B493="",IF(B492="","",SUM($D$6:D492)),C493*($G$2/12))</f>
        <v/>
      </c>
      <c r="E493" s="2" t="str">
        <f>IF(B493="",IF(B492="","",SUM($E$6:E492)),(E492+(C492*((1+$G$1)^(1/12)-1))/($J$2-B491)))</f>
        <v/>
      </c>
      <c r="F493" s="2" t="str">
        <f>IF(B493="",IF(B492="","",SUM($F$6:F492)),D493+E493)</f>
        <v/>
      </c>
      <c r="H493" s="1" t="str">
        <f t="shared" si="58"/>
        <v/>
      </c>
      <c r="I493" s="2" t="str">
        <f t="shared" si="59"/>
        <v/>
      </c>
      <c r="J493" s="2" t="str">
        <f>IF(H493="",IF(H492="","",SUM(J$6:J492)),I493*($G$2/12))</f>
        <v/>
      </c>
      <c r="K493" s="2" t="str">
        <f>IF(H493="",IF(H492="","",SUM($K$6:K492)),L493-J493)</f>
        <v/>
      </c>
      <c r="L493" s="2" t="str">
        <f>IF(H493="",IF(H492="","",SUM($L$6:L492)),I493*(100%+($G$2/12))^($J$2-H492)*($G$2/12)/((100%+$G$2/12)^($J$2-H492)-1))</f>
        <v/>
      </c>
      <c r="P493" s="44" t="str">
        <f t="shared" si="57"/>
        <v/>
      </c>
      <c r="Q493" s="44" t="str">
        <f t="shared" si="60"/>
        <v/>
      </c>
      <c r="R493" s="2" t="str">
        <f t="shared" si="61"/>
        <v/>
      </c>
      <c r="S493" s="12" t="str">
        <f t="shared" si="62"/>
        <v/>
      </c>
    </row>
    <row r="494" spans="2:19" x14ac:dyDescent="0.35">
      <c r="C494" s="2" t="str">
        <f t="shared" si="63"/>
        <v/>
      </c>
      <c r="D494" s="2" t="str">
        <f>IF(B494="",IF(B493="","",SUM($D$6:D493)),C494*($G$2/12))</f>
        <v/>
      </c>
      <c r="E494" s="2" t="str">
        <f>IF(B494="",IF(B493="","",SUM($E$6:E493)),(E493+(C493*((1+$G$1)^(1/12)-1))/($J$2-B492)))</f>
        <v/>
      </c>
      <c r="F494" s="2" t="str">
        <f>IF(B494="",IF(B493="","",SUM($F$6:F493)),D494+E494)</f>
        <v/>
      </c>
      <c r="H494" s="1" t="str">
        <f t="shared" si="58"/>
        <v/>
      </c>
      <c r="I494" s="2" t="str">
        <f t="shared" si="59"/>
        <v/>
      </c>
      <c r="J494" s="2" t="str">
        <f>IF(H494="",IF(H493="","",SUM(J$6:J493)),I494*($G$2/12))</f>
        <v/>
      </c>
      <c r="K494" s="2" t="str">
        <f>IF(H494="",IF(H493="","",SUM($K$6:K493)),L494-J494)</f>
        <v/>
      </c>
      <c r="L494" s="2" t="str">
        <f>IF(H494="",IF(H493="","",SUM($L$6:L493)),I494*(100%+($G$2/12))^($J$2-H493)*($G$2/12)/((100%+$G$2/12)^($J$2-H493)-1))</f>
        <v/>
      </c>
      <c r="P494" s="44" t="str">
        <f t="shared" si="57"/>
        <v/>
      </c>
      <c r="Q494" s="44" t="str">
        <f t="shared" si="60"/>
        <v/>
      </c>
      <c r="R494" s="2" t="str">
        <f t="shared" si="61"/>
        <v/>
      </c>
      <c r="S494" s="12" t="str">
        <f t="shared" si="62"/>
        <v/>
      </c>
    </row>
    <row r="495" spans="2:19" x14ac:dyDescent="0.35">
      <c r="C495" s="2" t="str">
        <f t="shared" si="63"/>
        <v/>
      </c>
      <c r="D495" s="2" t="str">
        <f>IF(B495="",IF(B494="","",SUM($D$6:D494)),C495*($G$2/12))</f>
        <v/>
      </c>
      <c r="E495" s="2" t="str">
        <f>IF(B495="",IF(B494="","",SUM($E$6:E494)),(E494+(C494*((1+$G$1)^(1/12)-1))/($J$2-B493)))</f>
        <v/>
      </c>
      <c r="F495" s="2" t="str">
        <f>IF(B495="",IF(B494="","",SUM($F$6:F494)),D495+E495)</f>
        <v/>
      </c>
      <c r="H495" s="1" t="str">
        <f t="shared" si="58"/>
        <v/>
      </c>
      <c r="I495" s="2" t="str">
        <f t="shared" si="59"/>
        <v/>
      </c>
      <c r="J495" s="2" t="str">
        <f>IF(H495="",IF(H494="","",SUM(J$6:J494)),I495*($G$2/12))</f>
        <v/>
      </c>
      <c r="K495" s="2" t="str">
        <f>IF(H495="",IF(H494="","",SUM($K$6:K494)),L495-J495)</f>
        <v/>
      </c>
      <c r="L495" s="2" t="str">
        <f>IF(H495="",IF(H494="","",SUM($L$6:L494)),I495*(100%+($G$2/12))^($J$2-H494)*($G$2/12)/((100%+$G$2/12)^($J$2-H494)-1))</f>
        <v/>
      </c>
      <c r="P495" s="44" t="str">
        <f t="shared" si="57"/>
        <v/>
      </c>
      <c r="Q495" s="44" t="str">
        <f t="shared" si="60"/>
        <v/>
      </c>
      <c r="R495" s="2" t="str">
        <f t="shared" si="61"/>
        <v/>
      </c>
      <c r="S495" s="12" t="str">
        <f t="shared" si="62"/>
        <v/>
      </c>
    </row>
    <row r="496" spans="2:19" x14ac:dyDescent="0.35">
      <c r="C496" s="2" t="str">
        <f t="shared" si="63"/>
        <v/>
      </c>
      <c r="D496" s="2" t="str">
        <f>IF(B496="",IF(B495="","",SUM($D$6:D495)),C496*($G$2/12))</f>
        <v/>
      </c>
      <c r="E496" s="2" t="str">
        <f>IF(B496="",IF(B495="","",SUM($E$6:E495)),(E495+(C495*((1+$G$1)^(1/12)-1))/($J$2-B494)))</f>
        <v/>
      </c>
      <c r="F496" s="2" t="str">
        <f>IF(B496="",IF(B495="","",SUM($F$6:F495)),D496+E496)</f>
        <v/>
      </c>
      <c r="H496" s="1" t="str">
        <f t="shared" si="58"/>
        <v/>
      </c>
      <c r="I496" s="2" t="str">
        <f t="shared" si="59"/>
        <v/>
      </c>
      <c r="J496" s="2" t="str">
        <f>IF(H496="",IF(H495="","",SUM(J$6:J495)),I496*($G$2/12))</f>
        <v/>
      </c>
      <c r="K496" s="2" t="str">
        <f>IF(H496="",IF(H495="","",SUM($K$6:K495)),L496-J496)</f>
        <v/>
      </c>
      <c r="L496" s="2" t="str">
        <f>IF(H496="",IF(H495="","",SUM($L$6:L495)),I496*(100%+($G$2/12))^($J$2-H495)*($G$2/12)/((100%+$G$2/12)^($J$2-H495)-1))</f>
        <v/>
      </c>
      <c r="P496" s="44" t="str">
        <f t="shared" si="57"/>
        <v/>
      </c>
      <c r="Q496" s="44" t="str">
        <f t="shared" si="60"/>
        <v/>
      </c>
      <c r="R496" s="2" t="str">
        <f t="shared" si="61"/>
        <v/>
      </c>
      <c r="S496" s="12" t="str">
        <f t="shared" si="62"/>
        <v/>
      </c>
    </row>
    <row r="497" spans="3:19" x14ac:dyDescent="0.35">
      <c r="C497" s="2" t="str">
        <f t="shared" si="63"/>
        <v/>
      </c>
      <c r="D497" s="2" t="str">
        <f>IF(B497="",IF(B496="","",SUM($D$6:D496)),C497*($G$2/12))</f>
        <v/>
      </c>
      <c r="E497" s="2" t="str">
        <f>IF(B497="",IF(B496="","",SUM($E$6:E496)),(E496+(C496*((1+$G$1)^(1/12)-1))/($J$2-B495)))</f>
        <v/>
      </c>
      <c r="F497" s="2" t="str">
        <f>IF(B497="",IF(B496="","",SUM($F$6:F496)),D497+E497)</f>
        <v/>
      </c>
      <c r="H497" s="1" t="str">
        <f t="shared" si="58"/>
        <v/>
      </c>
      <c r="I497" s="2" t="str">
        <f t="shared" si="59"/>
        <v/>
      </c>
      <c r="J497" s="2" t="str">
        <f>IF(H497="",IF(H496="","",SUM(J$6:J496)),I497*($G$2/12))</f>
        <v/>
      </c>
      <c r="K497" s="2" t="str">
        <f>IF(H497="",IF(H496="","",SUM($K$6:K496)),L497-J497)</f>
        <v/>
      </c>
      <c r="L497" s="2" t="str">
        <f>IF(H497="",IF(H496="","",SUM($L$6:L496)),I497*(100%+($G$2/12))^($J$2-H496)*($G$2/12)/((100%+$G$2/12)^($J$2-H496)-1))</f>
        <v/>
      </c>
      <c r="P497" s="44" t="str">
        <f t="shared" si="57"/>
        <v/>
      </c>
      <c r="Q497" s="44" t="str">
        <f t="shared" si="60"/>
        <v/>
      </c>
      <c r="R497" s="2" t="str">
        <f t="shared" si="61"/>
        <v/>
      </c>
      <c r="S497" s="12" t="str">
        <f t="shared" si="62"/>
        <v/>
      </c>
    </row>
    <row r="498" spans="3:19" x14ac:dyDescent="0.35">
      <c r="C498" s="2" t="str">
        <f t="shared" si="63"/>
        <v/>
      </c>
      <c r="D498" s="2" t="str">
        <f>IF(B498="",IF(B497="","",SUM($D$6:D497)),C498*($G$2/12))</f>
        <v/>
      </c>
      <c r="E498" s="2" t="str">
        <f>IF(B498="",IF(B497="","",SUM($E$6:E497)),(E497+(C497*((1+$G$1)^(1/12)-1))/($J$2-B496)))</f>
        <v/>
      </c>
      <c r="F498" s="2" t="str">
        <f>IF(B498="",IF(B497="","",SUM($F$6:F497)),D498+E498)</f>
        <v/>
      </c>
      <c r="H498" s="1" t="str">
        <f t="shared" si="58"/>
        <v/>
      </c>
      <c r="I498" s="2" t="str">
        <f t="shared" si="59"/>
        <v/>
      </c>
      <c r="J498" s="2" t="str">
        <f>IF(H498="",IF(H497="","",SUM(J$6:J497)),I498*($G$2/12))</f>
        <v/>
      </c>
      <c r="K498" s="2" t="str">
        <f>IF(H498="",IF(H497="","",SUM($K$6:K497)),L498-J498)</f>
        <v/>
      </c>
      <c r="L498" s="2" t="str">
        <f>IF(H498="",IF(H497="","",SUM($L$6:L497)),I498*(100%+($G$2/12))^($J$2-H497)*($G$2/12)/((100%+$G$2/12)^($J$2-H497)-1))</f>
        <v/>
      </c>
      <c r="P498" s="44" t="str">
        <f t="shared" si="57"/>
        <v/>
      </c>
      <c r="Q498" s="44" t="str">
        <f t="shared" si="60"/>
        <v/>
      </c>
      <c r="R498" s="2" t="str">
        <f t="shared" si="61"/>
        <v/>
      </c>
      <c r="S498" s="12" t="str">
        <f t="shared" si="62"/>
        <v/>
      </c>
    </row>
    <row r="499" spans="3:19" x14ac:dyDescent="0.35">
      <c r="C499" s="2" t="str">
        <f t="shared" si="63"/>
        <v/>
      </c>
      <c r="D499" s="2" t="str">
        <f>IF(B499="",IF(B498="","",SUM($D$6:D498)),C499*($G$2/12))</f>
        <v/>
      </c>
      <c r="E499" s="2" t="str">
        <f>IF(B499="",IF(B498="","",SUM($E$6:E498)),(E498+(C498*((1+$G$1)^(1/12)-1))/($J$2-B497)))</f>
        <v/>
      </c>
      <c r="F499" s="2" t="str">
        <f>IF(B499="",IF(B498="","",SUM($F$6:F498)),D499+E499)</f>
        <v/>
      </c>
      <c r="H499" s="1" t="str">
        <f t="shared" si="58"/>
        <v/>
      </c>
      <c r="I499" s="2" t="str">
        <f t="shared" si="59"/>
        <v/>
      </c>
      <c r="J499" s="2" t="str">
        <f>IF(H499="",IF(H498="","",SUM(J$6:J498)),I499*($G$2/12))</f>
        <v/>
      </c>
      <c r="K499" s="2" t="str">
        <f>IF(H499="",IF(H498="","",SUM($K$6:K498)),L499-J499)</f>
        <v/>
      </c>
      <c r="L499" s="2" t="str">
        <f>IF(H499="",IF(H498="","",SUM($L$6:L498)),I499*(100%+($G$2/12))^($J$2-H498)*($G$2/12)/((100%+$G$2/12)^($J$2-H498)-1))</f>
        <v/>
      </c>
      <c r="P499" s="44" t="str">
        <f t="shared" si="57"/>
        <v/>
      </c>
      <c r="Q499" s="44" t="str">
        <f t="shared" si="60"/>
        <v/>
      </c>
      <c r="R499" s="2" t="str">
        <f t="shared" si="61"/>
        <v/>
      </c>
      <c r="S499" s="12" t="str">
        <f t="shared" si="62"/>
        <v/>
      </c>
    </row>
    <row r="500" spans="3:19" x14ac:dyDescent="0.35">
      <c r="C500" s="2" t="str">
        <f t="shared" si="63"/>
        <v/>
      </c>
      <c r="D500" s="2" t="str">
        <f>IF(B500="",IF(B499="","",SUM($D$6:D499)),C500*($G$2/12))</f>
        <v/>
      </c>
      <c r="E500" s="2" t="str">
        <f>IF(B500="",IF(B499="","",SUM($E$6:E499)),(E499+(C499*((1+$G$1)^(1/12)-1))/($J$2-B498)))</f>
        <v/>
      </c>
      <c r="F500" s="2" t="str">
        <f>IF(B500="",IF(B499="","",SUM($F$6:F499)),D500+E500)</f>
        <v/>
      </c>
      <c r="H500" s="1" t="str">
        <f t="shared" si="58"/>
        <v/>
      </c>
      <c r="I500" s="2" t="str">
        <f t="shared" si="59"/>
        <v/>
      </c>
      <c r="J500" s="2" t="str">
        <f>IF(H500="",IF(H499="","",SUM(J$6:J499)),I500*($G$2/12))</f>
        <v/>
      </c>
      <c r="K500" s="2" t="str">
        <f>IF(H500="",IF(H499="","",SUM($K$6:K499)),L500-J500)</f>
        <v/>
      </c>
      <c r="L500" s="2" t="str">
        <f>IF(H500="",IF(H499="","",SUM($L$6:L499)),I500*(100%+($G$2/12))^($J$2-H499)*($G$2/12)/((100%+$G$2/12)^($J$2-H499)-1))</f>
        <v/>
      </c>
      <c r="P500" s="44" t="str">
        <f t="shared" si="57"/>
        <v/>
      </c>
      <c r="Q500" s="44" t="str">
        <f t="shared" si="60"/>
        <v/>
      </c>
      <c r="R500" s="2" t="str">
        <f t="shared" si="61"/>
        <v/>
      </c>
      <c r="S500" s="12" t="str">
        <f t="shared" si="62"/>
        <v/>
      </c>
    </row>
    <row r="501" spans="3:19" x14ac:dyDescent="0.35">
      <c r="C501" s="2" t="str">
        <f t="shared" si="63"/>
        <v/>
      </c>
      <c r="D501" s="2" t="str">
        <f>IF(B501="",IF(B500="","",SUM($D$6:D500)),C501*($G$2/12))</f>
        <v/>
      </c>
      <c r="E501" s="2" t="str">
        <f>IF(B501="",IF(B500="","",SUM($E$6:E500)),(E500+(C500*((1+$G$1)^(1/12)-1))/($J$2-B499)))</f>
        <v/>
      </c>
      <c r="F501" s="2" t="str">
        <f>IF(B501="",IF(B500="","",SUM($F$6:F500)),D501+E501)</f>
        <v/>
      </c>
      <c r="H501" s="1" t="str">
        <f t="shared" si="58"/>
        <v/>
      </c>
      <c r="I501" s="2" t="str">
        <f t="shared" si="59"/>
        <v/>
      </c>
      <c r="J501" s="2" t="str">
        <f>IF(H501="",IF(H500="","",SUM(J$6:J500)),I501*($G$2/12))</f>
        <v/>
      </c>
      <c r="K501" s="2" t="str">
        <f>IF(H501="",IF(H500="","",SUM($K$6:K500)),L501-J501)</f>
        <v/>
      </c>
      <c r="L501" s="2" t="str">
        <f>IF(H501="",IF(H500="","",SUM($L$6:L500)),I501*(100%+($G$2/12))^($J$2-H500)*($G$2/12)/((100%+$G$2/12)^($J$2-H500)-1))</f>
        <v/>
      </c>
      <c r="P501" s="44" t="str">
        <f t="shared" si="57"/>
        <v/>
      </c>
      <c r="Q501" s="44" t="str">
        <f t="shared" si="60"/>
        <v/>
      </c>
      <c r="R501" s="2" t="str">
        <f t="shared" si="61"/>
        <v/>
      </c>
      <c r="S501" s="12" t="str">
        <f t="shared" si="62"/>
        <v/>
      </c>
    </row>
    <row r="502" spans="3:19" x14ac:dyDescent="0.35">
      <c r="C502" s="2" t="str">
        <f t="shared" si="63"/>
        <v/>
      </c>
      <c r="D502" s="2" t="str">
        <f>IF(B502="",IF(B501="","",SUM($D$6:D501)),C502*($G$2/12))</f>
        <v/>
      </c>
      <c r="E502" s="2" t="str">
        <f>IF(B502="",IF(B501="","",SUM($E$6:E501)),(E501+(C501*((1+$G$1)^(1/12)-1))/($J$2-B500)))</f>
        <v/>
      </c>
      <c r="F502" s="2" t="str">
        <f>IF(B502="",IF(B501="","",SUM($F$6:F501)),D502+E502)</f>
        <v/>
      </c>
      <c r="H502" s="1" t="str">
        <f t="shared" si="58"/>
        <v/>
      </c>
      <c r="I502" s="2" t="str">
        <f t="shared" si="59"/>
        <v/>
      </c>
      <c r="J502" s="2" t="str">
        <f>IF(H502="",IF(H501="","",SUM(J$6:J501)),I502*($G$2/12))</f>
        <v/>
      </c>
      <c r="K502" s="2" t="str">
        <f>IF(H502="",IF(H501="","",SUM($K$6:K501)),L502-J502)</f>
        <v/>
      </c>
      <c r="L502" s="2" t="str">
        <f>IF(H502="",IF(H501="","",SUM($L$6:L501)),I502*(100%+($G$2/12))^($J$2-H501)*($G$2/12)/((100%+$G$2/12)^($J$2-H501)-1))</f>
        <v/>
      </c>
      <c r="P502" s="44" t="str">
        <f t="shared" si="57"/>
        <v/>
      </c>
      <c r="Q502" s="44" t="str">
        <f t="shared" si="60"/>
        <v/>
      </c>
      <c r="R502" s="2" t="str">
        <f t="shared" si="61"/>
        <v/>
      </c>
      <c r="S502" s="12" t="str">
        <f t="shared" si="62"/>
        <v/>
      </c>
    </row>
    <row r="503" spans="3:19" x14ac:dyDescent="0.35">
      <c r="C503" s="2" t="str">
        <f t="shared" si="63"/>
        <v/>
      </c>
      <c r="D503" s="2" t="str">
        <f>IF(B503="",IF(B502="","",SUM($D$6:D502)),C503*($G$2/12))</f>
        <v/>
      </c>
      <c r="E503" s="2" t="str">
        <f>IF(B503="",IF(B502="","",SUM($E$6:E502)),(E502+(C502*((1+$G$1)^(1/12)-1))/($J$2-B501)))</f>
        <v/>
      </c>
      <c r="F503" s="2" t="str">
        <f>IF(B503="",IF(B502="","",SUM($F$6:F502)),D503+E503)</f>
        <v/>
      </c>
      <c r="H503" s="1" t="str">
        <f t="shared" si="58"/>
        <v/>
      </c>
      <c r="I503" s="2" t="str">
        <f t="shared" si="59"/>
        <v/>
      </c>
      <c r="J503" s="2" t="str">
        <f>IF(H503="",IF(H502="","",SUM(J$6:J502)),I503*($G$2/12))</f>
        <v/>
      </c>
      <c r="K503" s="2" t="str">
        <f>IF(H503="",IF(H502="","",SUM($K$6:K502)),L503-J503)</f>
        <v/>
      </c>
      <c r="L503" s="2" t="str">
        <f>IF(H503="",IF(H502="","",SUM($L$6:L502)),I503*(100%+($G$2/12))^($J$2-H502)*($G$2/12)/((100%+$G$2/12)^($J$2-H502)-1))</f>
        <v/>
      </c>
      <c r="P503" s="44" t="str">
        <f t="shared" si="57"/>
        <v/>
      </c>
      <c r="Q503" s="44" t="str">
        <f t="shared" si="60"/>
        <v/>
      </c>
      <c r="R503" s="2" t="str">
        <f t="shared" si="61"/>
        <v/>
      </c>
      <c r="S503" s="12" t="str">
        <f t="shared" si="62"/>
        <v/>
      </c>
    </row>
    <row r="504" spans="3:19" x14ac:dyDescent="0.35">
      <c r="C504" s="2" t="str">
        <f t="shared" si="63"/>
        <v/>
      </c>
      <c r="D504" s="2" t="str">
        <f>IF(B504="",IF(B503="","",SUM($D$6:D503)),C504*($G$2/12))</f>
        <v/>
      </c>
      <c r="E504" s="2" t="str">
        <f>IF(B504="",IF(B503="","",SUM($E$6:E503)),(E503+(C503*((1+$G$1)^(1/12)-1))/($J$2-B502)))</f>
        <v/>
      </c>
      <c r="F504" s="2" t="str">
        <f>IF(B504="",IF(B503="","",SUM($F$6:F503)),D504+E504)</f>
        <v/>
      </c>
      <c r="H504" s="1" t="str">
        <f t="shared" si="58"/>
        <v/>
      </c>
      <c r="I504" s="2" t="str">
        <f t="shared" si="59"/>
        <v/>
      </c>
      <c r="J504" s="2" t="str">
        <f>IF(H504="",IF(H503="","",SUM(J$6:J503)),I504*($G$2/12))</f>
        <v/>
      </c>
      <c r="K504" s="2" t="str">
        <f>IF(H504="",IF(H503="","",SUM($K$6:K503)),L504-J504)</f>
        <v/>
      </c>
      <c r="L504" s="2" t="str">
        <f>IF(H504="",IF(H503="","",SUM($L$6:L503)),I504*(100%+($G$2/12))^($J$2-H503)*($G$2/12)/((100%+$G$2/12)^($J$2-H503)-1))</f>
        <v/>
      </c>
      <c r="P504" s="44" t="str">
        <f t="shared" si="57"/>
        <v/>
      </c>
      <c r="Q504" s="44" t="str">
        <f t="shared" si="60"/>
        <v/>
      </c>
      <c r="R504" s="2" t="str">
        <f t="shared" si="61"/>
        <v/>
      </c>
      <c r="S504" s="12" t="str">
        <f t="shared" si="62"/>
        <v/>
      </c>
    </row>
    <row r="505" spans="3:19" x14ac:dyDescent="0.35">
      <c r="C505" s="2" t="str">
        <f t="shared" si="63"/>
        <v/>
      </c>
      <c r="D505" s="2" t="str">
        <f>IF(B505="",IF(B504="","",SUM($D$6:D504)),C505*($G$2/12))</f>
        <v/>
      </c>
      <c r="E505" s="2" t="str">
        <f>IF(B505="",IF(B504="","",SUM($E$6:E504)),(E504+(C504*((1+$G$1)^(1/12)-1))/($J$2-B503)))</f>
        <v/>
      </c>
      <c r="F505" s="2" t="str">
        <f>IF(B505="",IF(B504="","",SUM($F$6:F504)),D505+E505)</f>
        <v/>
      </c>
      <c r="H505" s="1" t="str">
        <f t="shared" si="58"/>
        <v/>
      </c>
      <c r="I505" s="2" t="str">
        <f t="shared" si="59"/>
        <v/>
      </c>
      <c r="J505" s="2" t="str">
        <f>IF(H505="",IF(H504="","",SUM(J$6:J504)),I505*($G$2/12))</f>
        <v/>
      </c>
      <c r="K505" s="2" t="str">
        <f>IF(H505="",IF(H504="","",SUM($K$6:K504)),L505-J505)</f>
        <v/>
      </c>
      <c r="L505" s="2" t="str">
        <f>IF(H505="",IF(H504="","",SUM($L$6:L504)),I505*(100%+($G$2/12))^($J$2-H504)*($G$2/12)/((100%+$G$2/12)^($J$2-H504)-1))</f>
        <v/>
      </c>
      <c r="P505" s="44" t="str">
        <f t="shared" si="57"/>
        <v/>
      </c>
      <c r="Q505" s="44" t="str">
        <f t="shared" si="60"/>
        <v/>
      </c>
      <c r="R505" s="2" t="str">
        <f t="shared" si="61"/>
        <v/>
      </c>
      <c r="S505" s="12" t="str">
        <f t="shared" si="62"/>
        <v/>
      </c>
    </row>
    <row r="506" spans="3:19" x14ac:dyDescent="0.35">
      <c r="C506" s="2" t="str">
        <f t="shared" si="63"/>
        <v/>
      </c>
      <c r="D506" s="2" t="str">
        <f>IF(B506="",IF(B505="","",SUM($D$6:D505)),C506*($G$2/12))</f>
        <v/>
      </c>
      <c r="E506" s="2" t="str">
        <f>IF(B506="",IF(B505="","",SUM($E$6:E505)),(E505+(C505*((1+$G$1)^(1/12)-1))/($J$2-B504)))</f>
        <v/>
      </c>
      <c r="F506" s="2" t="str">
        <f>IF(B506="",IF(B505="","",SUM($F$6:F505)),D506+E506)</f>
        <v/>
      </c>
      <c r="H506" s="1" t="str">
        <f t="shared" si="58"/>
        <v/>
      </c>
      <c r="I506" s="2" t="str">
        <f t="shared" si="59"/>
        <v/>
      </c>
      <c r="J506" s="2" t="str">
        <f>IF(H506="",IF(H505="","",SUM(J$6:J505)),I506*($G$2/12))</f>
        <v/>
      </c>
      <c r="K506" s="2" t="str">
        <f>IF(H506="",IF(H505="","",SUM($K$6:K505)),L506-J506)</f>
        <v/>
      </c>
      <c r="L506" s="2" t="str">
        <f>IF(H506="",IF(H505="","",SUM($L$6:L505)),I506*(100%+($G$2/12))^($J$2-H505)*($G$2/12)/((100%+$G$2/12)^($J$2-H505)-1))</f>
        <v/>
      </c>
      <c r="P506" s="44" t="str">
        <f t="shared" si="57"/>
        <v/>
      </c>
      <c r="Q506" s="44" t="str">
        <f t="shared" si="60"/>
        <v/>
      </c>
      <c r="R506" s="2" t="str">
        <f t="shared" si="61"/>
        <v/>
      </c>
      <c r="S506" s="12" t="str">
        <f t="shared" si="62"/>
        <v/>
      </c>
    </row>
    <row r="507" spans="3:19" x14ac:dyDescent="0.35">
      <c r="C507" s="2" t="str">
        <f t="shared" si="63"/>
        <v/>
      </c>
      <c r="D507" s="2" t="str">
        <f>IF(B507="",IF(B506="","",SUM($D$6:D506)),C507*($G$2/12))</f>
        <v/>
      </c>
      <c r="E507" s="2" t="str">
        <f>IF(B507="",IF(B506="","",SUM($E$6:E506)),(E506+(C506*((1+$G$1)^(1/12)-1))/($J$2-B505)))</f>
        <v/>
      </c>
      <c r="F507" s="2" t="str">
        <f>IF(B507="",IF(B506="","",SUM($F$6:F506)),D507+E507)</f>
        <v/>
      </c>
      <c r="H507" s="1" t="str">
        <f t="shared" si="58"/>
        <v/>
      </c>
      <c r="I507" s="2" t="str">
        <f t="shared" si="59"/>
        <v/>
      </c>
      <c r="J507" s="2" t="str">
        <f>IF(H507="",IF(H506="","",SUM(J$6:J506)),I507*($G$2/12))</f>
        <v/>
      </c>
      <c r="K507" s="2" t="str">
        <f>IF(H507="",IF(H506="","",SUM($K$6:K506)),L507-J507)</f>
        <v/>
      </c>
      <c r="L507" s="2" t="str">
        <f>IF(H507="",IF(H506="","",SUM($L$6:L506)),I507*(100%+($G$2/12))^($J$2-H506)*($G$2/12)/((100%+$G$2/12)^($J$2-H506)-1))</f>
        <v/>
      </c>
      <c r="P507" s="44" t="str">
        <f t="shared" si="57"/>
        <v/>
      </c>
      <c r="Q507" s="44" t="str">
        <f t="shared" si="60"/>
        <v/>
      </c>
      <c r="R507" s="2" t="str">
        <f t="shared" si="61"/>
        <v/>
      </c>
      <c r="S507" s="12" t="str">
        <f t="shared" si="62"/>
        <v/>
      </c>
    </row>
    <row r="508" spans="3:19" x14ac:dyDescent="0.35">
      <c r="C508" s="2" t="str">
        <f t="shared" si="63"/>
        <v/>
      </c>
      <c r="D508" s="2" t="str">
        <f>IF(B508="",IF(B507="","",SUM($D$6:D507)),C508*($G$2/12))</f>
        <v/>
      </c>
      <c r="E508" s="2" t="str">
        <f>IF(B508="",IF(B507="","",SUM($E$6:E507)),(E507+(C507*((1+$G$1)^(1/12)-1))/($J$2-B506)))</f>
        <v/>
      </c>
      <c r="F508" s="2" t="str">
        <f>IF(B508="",IF(B507="","",SUM($F$6:F507)),D508+E508)</f>
        <v/>
      </c>
      <c r="H508" s="1" t="str">
        <f t="shared" si="58"/>
        <v/>
      </c>
      <c r="I508" s="2" t="str">
        <f t="shared" si="59"/>
        <v/>
      </c>
      <c r="J508" s="2" t="str">
        <f>IF(H508="",IF(H507="","",SUM(J$6:J507)),I508*($G$2/12))</f>
        <v/>
      </c>
      <c r="K508" s="2" t="str">
        <f>IF(H508="",IF(H507="","",SUM($K$6:K507)),L508-J508)</f>
        <v/>
      </c>
      <c r="L508" s="2" t="str">
        <f>IF(H508="",IF(H507="","",SUM($L$6:L507)),I508*(100%+($G$2/12))^($J$2-H507)*($G$2/12)/((100%+$G$2/12)^($J$2-H507)-1))</f>
        <v/>
      </c>
      <c r="P508" s="44" t="str">
        <f t="shared" si="57"/>
        <v/>
      </c>
      <c r="Q508" s="44" t="str">
        <f t="shared" si="60"/>
        <v/>
      </c>
      <c r="R508" s="2" t="str">
        <f t="shared" si="61"/>
        <v/>
      </c>
      <c r="S508" s="12" t="str">
        <f t="shared" si="62"/>
        <v/>
      </c>
    </row>
    <row r="509" spans="3:19" x14ac:dyDescent="0.35">
      <c r="C509" s="2" t="str">
        <f t="shared" si="63"/>
        <v/>
      </c>
      <c r="D509" s="2" t="str">
        <f>IF(B509="",IF(B508="","",SUM($D$6:D508)),C509*($G$2/12))</f>
        <v/>
      </c>
      <c r="E509" s="2" t="str">
        <f>IF(B509="",IF(B508="","",SUM($E$6:E508)),(E508+(C508*((1+$G$1)^(1/12)-1))/($J$2-B507)))</f>
        <v/>
      </c>
      <c r="F509" s="2" t="str">
        <f>IF(B509="",IF(B508="","",SUM($F$6:F508)),D509+E509)</f>
        <v/>
      </c>
      <c r="H509" s="1" t="str">
        <f t="shared" si="58"/>
        <v/>
      </c>
      <c r="I509" s="2" t="str">
        <f t="shared" si="59"/>
        <v/>
      </c>
      <c r="J509" s="2" t="str">
        <f>IF(H509="",IF(H508="","",SUM(J$6:J508)),I509*($G$2/12))</f>
        <v/>
      </c>
      <c r="K509" s="2" t="str">
        <f>IF(H509="",IF(H508="","",SUM($K$6:K508)),L509-J509)</f>
        <v/>
      </c>
      <c r="L509" s="2" t="str">
        <f>IF(H509="",IF(H508="","",SUM($L$6:L508)),I509*(100%+($G$2/12))^($J$2-H508)*($G$2/12)/((100%+$G$2/12)^($J$2-H508)-1))</f>
        <v/>
      </c>
      <c r="P509" s="44" t="str">
        <f t="shared" si="57"/>
        <v/>
      </c>
      <c r="Q509" s="44" t="str">
        <f t="shared" si="60"/>
        <v/>
      </c>
      <c r="R509" s="2" t="str">
        <f t="shared" si="61"/>
        <v/>
      </c>
      <c r="S509" s="12" t="str">
        <f t="shared" si="62"/>
        <v/>
      </c>
    </row>
    <row r="510" spans="3:19" x14ac:dyDescent="0.35">
      <c r="C510" s="2" t="str">
        <f t="shared" si="63"/>
        <v/>
      </c>
      <c r="D510" s="2" t="str">
        <f>IF(B510="",IF(B509="","",SUM($D$6:D509)),C510*($G$2/12))</f>
        <v/>
      </c>
      <c r="E510" s="2" t="str">
        <f>IF(B510="",IF(B509="","",SUM($E$6:E509)),(E509+(C509*((1+$G$1)^(1/12)-1))/($J$2-B508)))</f>
        <v/>
      </c>
      <c r="F510" s="2" t="str">
        <f>IF(B510="",IF(B509="","",SUM($F$6:F509)),D510+E510)</f>
        <v/>
      </c>
      <c r="H510" s="1" t="str">
        <f t="shared" si="58"/>
        <v/>
      </c>
      <c r="I510" s="2" t="str">
        <f t="shared" si="59"/>
        <v/>
      </c>
      <c r="J510" s="2" t="str">
        <f>IF(H510="",IF(H509="","",SUM(J$6:J509)),I510*($G$2/12))</f>
        <v/>
      </c>
      <c r="K510" s="2" t="str">
        <f>IF(H510="",IF(H509="","",SUM($K$6:K509)),L510-J510)</f>
        <v/>
      </c>
      <c r="L510" s="2" t="str">
        <f>IF(H510="",IF(H509="","",SUM($L$6:L509)),I510*(100%+($G$2/12))^($J$2-H509)*($G$2/12)/((100%+$G$2/12)^($J$2-H509)-1))</f>
        <v/>
      </c>
      <c r="P510" s="44" t="str">
        <f t="shared" si="57"/>
        <v/>
      </c>
      <c r="Q510" s="44" t="str">
        <f t="shared" si="60"/>
        <v/>
      </c>
      <c r="R510" s="2" t="str">
        <f t="shared" si="61"/>
        <v/>
      </c>
      <c r="S510" s="12" t="str">
        <f t="shared" si="62"/>
        <v/>
      </c>
    </row>
    <row r="511" spans="3:19" x14ac:dyDescent="0.35">
      <c r="C511" s="2" t="str">
        <f t="shared" si="63"/>
        <v/>
      </c>
      <c r="D511" s="2" t="str">
        <f>IF(B511="",IF(B510="","",SUM($D$6:D510)),C511*($G$2/12))</f>
        <v/>
      </c>
      <c r="E511" s="2" t="str">
        <f>IF(B511="",IF(B510="","",SUM($E$6:E510)),(E510+(C510*((1+$G$1)^(1/12)-1))/($J$2-B509)))</f>
        <v/>
      </c>
      <c r="F511" s="2" t="str">
        <f>IF(B511="",IF(B510="","",SUM($F$6:F510)),D511+E511)</f>
        <v/>
      </c>
      <c r="H511" s="1" t="str">
        <f t="shared" si="58"/>
        <v/>
      </c>
      <c r="I511" s="2" t="str">
        <f t="shared" si="59"/>
        <v/>
      </c>
      <c r="J511" s="2" t="str">
        <f>IF(H511="",IF(H510="","",SUM(J$6:J510)),I511*($G$2/12))</f>
        <v/>
      </c>
      <c r="K511" s="2" t="str">
        <f>IF(H511="",IF(H510="","",SUM($K$6:K510)),L511-J511)</f>
        <v/>
      </c>
      <c r="L511" s="2" t="str">
        <f>IF(H511="",IF(H510="","",SUM($L$6:L510)),I511*(100%+($G$2/12))^($J$2-H510)*($G$2/12)/((100%+$G$2/12)^($J$2-H510)-1))</f>
        <v/>
      </c>
      <c r="P511" s="44" t="str">
        <f t="shared" si="57"/>
        <v/>
      </c>
      <c r="Q511" s="44" t="str">
        <f t="shared" si="60"/>
        <v/>
      </c>
      <c r="R511" s="2" t="str">
        <f t="shared" si="61"/>
        <v/>
      </c>
      <c r="S511" s="12" t="str">
        <f t="shared" si="62"/>
        <v/>
      </c>
    </row>
    <row r="512" spans="3:19" x14ac:dyDescent="0.35">
      <c r="C512" s="2" t="str">
        <f t="shared" si="63"/>
        <v/>
      </c>
      <c r="D512" s="2" t="str">
        <f>IF(B512="",IF(B511="","",SUM($D$6:D511)),C512*($G$2/12))</f>
        <v/>
      </c>
      <c r="E512" s="2" t="str">
        <f>IF(B512="",IF(B511="","",SUM($E$6:E511)),(E511+(C511*((1+$G$1)^(1/12)-1))/($J$2-B510)))</f>
        <v/>
      </c>
      <c r="F512" s="2" t="str">
        <f>IF(B512="",IF(B511="","",SUM($F$6:F511)),D512+E512)</f>
        <v/>
      </c>
      <c r="H512" s="1" t="str">
        <f t="shared" si="58"/>
        <v/>
      </c>
      <c r="I512" s="2" t="str">
        <f t="shared" si="59"/>
        <v/>
      </c>
      <c r="J512" s="2" t="str">
        <f>IF(H512="",IF(H511="","",SUM(J$6:J511)),I512*($G$2/12))</f>
        <v/>
      </c>
      <c r="K512" s="2" t="str">
        <f>IF(H512="",IF(H511="","",SUM($K$6:K511)),L512-J512)</f>
        <v/>
      </c>
      <c r="L512" s="2" t="str">
        <f>IF(H512="",IF(H511="","",SUM($L$6:L511)),I512*(100%+($G$2/12))^($J$2-H511)*($G$2/12)/((100%+$G$2/12)^($J$2-H511)-1))</f>
        <v/>
      </c>
      <c r="P512" s="44" t="str">
        <f t="shared" si="57"/>
        <v/>
      </c>
      <c r="Q512" s="44" t="str">
        <f t="shared" si="60"/>
        <v/>
      </c>
      <c r="R512" s="2" t="str">
        <f t="shared" si="61"/>
        <v/>
      </c>
      <c r="S512" s="12" t="str">
        <f t="shared" si="62"/>
        <v/>
      </c>
    </row>
    <row r="513" spans="3:19" x14ac:dyDescent="0.35">
      <c r="C513" s="2" t="str">
        <f t="shared" si="63"/>
        <v/>
      </c>
      <c r="D513" s="2" t="str">
        <f>IF(B513="",IF(B512="","",SUM($D$6:D512)),C513*($G$2/12))</f>
        <v/>
      </c>
      <c r="E513" s="2" t="str">
        <f>IF(B513="",IF(B512="","",SUM($E$6:E512)),(E512+(C512*((1+$G$1)^(1/12)-1))/($J$2-B511)))</f>
        <v/>
      </c>
      <c r="F513" s="2" t="str">
        <f>IF(B513="",IF(B512="","",SUM($F$6:F512)),D513+E513)</f>
        <v/>
      </c>
      <c r="H513" s="1" t="str">
        <f t="shared" si="58"/>
        <v/>
      </c>
      <c r="I513" s="2" t="str">
        <f t="shared" si="59"/>
        <v/>
      </c>
      <c r="J513" s="2" t="str">
        <f>IF(H513="",IF(H512="","",SUM(J$6:J512)),I513*($G$2/12))</f>
        <v/>
      </c>
      <c r="K513" s="2" t="str">
        <f>IF(H513="",IF(H512="","",SUM($K$6:K512)),L513-J513)</f>
        <v/>
      </c>
      <c r="L513" s="2" t="str">
        <f>IF(H513="",IF(H512="","",SUM($L$6:L512)),I513*(100%+($G$2/12))^($J$2-H512)*($G$2/12)/((100%+$G$2/12)^($J$2-H512)-1))</f>
        <v/>
      </c>
      <c r="P513" s="44" t="str">
        <f t="shared" si="57"/>
        <v/>
      </c>
      <c r="Q513" s="44" t="str">
        <f t="shared" si="60"/>
        <v/>
      </c>
      <c r="R513" s="2" t="str">
        <f t="shared" si="61"/>
        <v/>
      </c>
      <c r="S513" s="12" t="str">
        <f t="shared" si="62"/>
        <v/>
      </c>
    </row>
    <row r="514" spans="3:19" x14ac:dyDescent="0.35">
      <c r="C514" s="2" t="str">
        <f t="shared" si="63"/>
        <v/>
      </c>
      <c r="D514" s="2" t="str">
        <f>IF(B514="",IF(B513="","",SUM($D$6:D513)),C514*($G$2/12))</f>
        <v/>
      </c>
      <c r="E514" s="2" t="str">
        <f>IF(B514="",IF(B513="","",SUM($E$6:E513)),(E513+(C513*((1+$G$1)^(1/12)-1))/($J$2-B512)))</f>
        <v/>
      </c>
      <c r="F514" s="2" t="str">
        <f>IF(B514="",IF(B513="","",SUM($F$6:F513)),D514+E514)</f>
        <v/>
      </c>
      <c r="H514" s="1" t="str">
        <f t="shared" si="58"/>
        <v/>
      </c>
      <c r="I514" s="2" t="str">
        <f t="shared" si="59"/>
        <v/>
      </c>
      <c r="J514" s="2" t="str">
        <f>IF(H514="",IF(H513="","",SUM(J$6:J513)),I514*($G$2/12))</f>
        <v/>
      </c>
      <c r="K514" s="2" t="str">
        <f>IF(H514="",IF(H513="","",SUM($K$6:K513)),L514-J514)</f>
        <v/>
      </c>
      <c r="L514" s="2" t="str">
        <f>IF(H514="",IF(H513="","",SUM($L$6:L513)),I514*(100%+($G$2/12))^($J$2-H513)*($G$2/12)/((100%+$G$2/12)^($J$2-H513)-1))</f>
        <v/>
      </c>
      <c r="P514" s="44" t="str">
        <f t="shared" si="57"/>
        <v/>
      </c>
      <c r="Q514" s="44" t="str">
        <f t="shared" si="60"/>
        <v/>
      </c>
      <c r="R514" s="2" t="str">
        <f t="shared" si="61"/>
        <v/>
      </c>
      <c r="S514" s="12" t="str">
        <f t="shared" si="62"/>
        <v/>
      </c>
    </row>
    <row r="515" spans="3:19" x14ac:dyDescent="0.35">
      <c r="C515" s="2" t="str">
        <f t="shared" si="63"/>
        <v/>
      </c>
      <c r="D515" s="2" t="str">
        <f>IF(B515="",IF(B514="","",SUM($D$6:D514)),C515*($G$2/12))</f>
        <v/>
      </c>
      <c r="E515" s="2" t="str">
        <f>IF(B515="",IF(B514="","",SUM($E$6:E514)),(E514+(C514*((1+$G$1)^(1/12)-1))/($J$2-B513)))</f>
        <v/>
      </c>
      <c r="F515" s="2" t="str">
        <f>IF(B515="",IF(B514="","",SUM($F$6:F514)),D515+E515)</f>
        <v/>
      </c>
      <c r="H515" s="1" t="str">
        <f t="shared" si="58"/>
        <v/>
      </c>
      <c r="I515" s="2" t="str">
        <f t="shared" si="59"/>
        <v/>
      </c>
      <c r="J515" s="2" t="str">
        <f>IF(H515="",IF(H514="","",SUM(J$6:J514)),I515*($G$2/12))</f>
        <v/>
      </c>
      <c r="K515" s="2" t="str">
        <f>IF(H515="",IF(H514="","",SUM($K$6:K514)),L515-J515)</f>
        <v/>
      </c>
      <c r="L515" s="2" t="str">
        <f>IF(H515="",IF(H514="","",SUM($L$6:L514)),I515*(100%+($G$2/12))^($J$2-H514)*($G$2/12)/((100%+$G$2/12)^($J$2-H514)-1))</f>
        <v/>
      </c>
      <c r="P515" s="44" t="str">
        <f t="shared" si="57"/>
        <v/>
      </c>
      <c r="Q515" s="44" t="str">
        <f t="shared" si="60"/>
        <v/>
      </c>
      <c r="R515" s="2" t="str">
        <f t="shared" si="61"/>
        <v/>
      </c>
      <c r="S515" s="12" t="str">
        <f t="shared" si="62"/>
        <v/>
      </c>
    </row>
    <row r="516" spans="3:19" x14ac:dyDescent="0.35">
      <c r="C516" s="2" t="str">
        <f t="shared" si="63"/>
        <v/>
      </c>
      <c r="D516" s="2" t="str">
        <f>IF(B516="",IF(B515="","",SUM($D$6:D515)),C516*($G$2/12))</f>
        <v/>
      </c>
      <c r="E516" s="2" t="str">
        <f>IF(B516="",IF(B515="","",SUM($E$6:E515)),(E515+(C515*((1+$G$1)^(1/12)-1))/($J$2-B514)))</f>
        <v/>
      </c>
      <c r="F516" s="2" t="str">
        <f>IF(B516="",IF(B515="","",SUM($F$6:F515)),D516+E516)</f>
        <v/>
      </c>
      <c r="H516" s="1" t="str">
        <f t="shared" si="58"/>
        <v/>
      </c>
      <c r="I516" s="2" t="str">
        <f t="shared" si="59"/>
        <v/>
      </c>
      <c r="J516" s="2" t="str">
        <f>IF(H516="",IF(H515="","",SUM(J$6:J515)),I516*($G$2/12))</f>
        <v/>
      </c>
      <c r="K516" s="2" t="str">
        <f>IF(H516="",IF(H515="","",SUM($K$6:K515)),L516-J516)</f>
        <v/>
      </c>
      <c r="L516" s="2" t="str">
        <f>IF(H516="",IF(H515="","",SUM($L$6:L515)),I516*(100%+($G$2/12))^($J$2-H515)*($G$2/12)/((100%+$G$2/12)^($J$2-H515)-1))</f>
        <v/>
      </c>
      <c r="P516" s="44" t="str">
        <f t="shared" si="57"/>
        <v/>
      </c>
      <c r="Q516" s="44" t="str">
        <f t="shared" si="60"/>
        <v/>
      </c>
      <c r="R516" s="2" t="str">
        <f t="shared" si="61"/>
        <v/>
      </c>
      <c r="S516" s="12" t="str">
        <f t="shared" si="62"/>
        <v/>
      </c>
    </row>
    <row r="517" spans="3:19" x14ac:dyDescent="0.35">
      <c r="C517" s="2" t="str">
        <f t="shared" si="63"/>
        <v/>
      </c>
      <c r="D517" s="2" t="str">
        <f>IF(B517="",IF(B516="","",SUM($D$6:D516)),C517*($G$2/12))</f>
        <v/>
      </c>
      <c r="E517" s="2" t="str">
        <f>IF(B517="",IF(B516="","",SUM($E$6:E516)),(E516+(C516*((1+$G$1)^(1/12)-1))/($J$2-B515)))</f>
        <v/>
      </c>
      <c r="F517" s="2" t="str">
        <f>IF(B517="",IF(B516="","",SUM($F$6:F516)),D517+E517)</f>
        <v/>
      </c>
      <c r="H517" s="1" t="str">
        <f t="shared" si="58"/>
        <v/>
      </c>
      <c r="I517" s="2" t="str">
        <f t="shared" si="59"/>
        <v/>
      </c>
      <c r="J517" s="2" t="str">
        <f>IF(H517="",IF(H516="","",SUM(J$6:J516)),I517*($G$2/12))</f>
        <v/>
      </c>
      <c r="K517" s="2" t="str">
        <f>IF(H517="",IF(H516="","",SUM($K$6:K516)),L517-J517)</f>
        <v/>
      </c>
      <c r="L517" s="2" t="str">
        <f>IF(H517="",IF(H516="","",SUM($L$6:L516)),I517*(100%+($G$2/12))^($J$2-H516)*($G$2/12)/((100%+$G$2/12)^($J$2-H516)-1))</f>
        <v/>
      </c>
      <c r="P517" s="44" t="str">
        <f t="shared" si="57"/>
        <v/>
      </c>
      <c r="Q517" s="44" t="str">
        <f t="shared" si="60"/>
        <v/>
      </c>
      <c r="R517" s="2" t="str">
        <f t="shared" si="61"/>
        <v/>
      </c>
      <c r="S517" s="12" t="str">
        <f t="shared" si="62"/>
        <v/>
      </c>
    </row>
    <row r="518" spans="3:19" x14ac:dyDescent="0.35">
      <c r="C518" s="2" t="str">
        <f t="shared" si="63"/>
        <v/>
      </c>
      <c r="D518" s="2" t="str">
        <f>IF(B518="",IF(B517="","",SUM($D$6:D517)),C518*($G$2/12))</f>
        <v/>
      </c>
      <c r="E518" s="2" t="str">
        <f>IF(B518="",IF(B517="","",SUM($E$6:E517)),(E517+(C517*((1+$G$1)^(1/12)-1))/($J$2-B516)))</f>
        <v/>
      </c>
      <c r="F518" s="2" t="str">
        <f>IF(B518="",IF(B517="","",SUM($F$6:F517)),D518+E518)</f>
        <v/>
      </c>
      <c r="H518" s="1" t="str">
        <f t="shared" si="58"/>
        <v/>
      </c>
      <c r="I518" s="2" t="str">
        <f t="shared" si="59"/>
        <v/>
      </c>
      <c r="J518" s="2" t="str">
        <f>IF(H518="",IF(H517="","",SUM(J$6:J517)),I518*($G$2/12))</f>
        <v/>
      </c>
      <c r="K518" s="2" t="str">
        <f>IF(H518="",IF(H517="","",SUM($K$6:K517)),L518-J518)</f>
        <v/>
      </c>
      <c r="L518" s="2" t="str">
        <f>IF(H518="",IF(H517="","",SUM($L$6:L517)),I518*(100%+($G$2/12))^($J$2-H517)*($G$2/12)/((100%+$G$2/12)^($J$2-H517)-1))</f>
        <v/>
      </c>
      <c r="P518" s="44" t="str">
        <f t="shared" si="57"/>
        <v/>
      </c>
      <c r="Q518" s="44" t="str">
        <f t="shared" si="60"/>
        <v/>
      </c>
      <c r="R518" s="2" t="str">
        <f t="shared" si="61"/>
        <v/>
      </c>
      <c r="S518" s="12" t="str">
        <f t="shared" si="62"/>
        <v/>
      </c>
    </row>
    <row r="519" spans="3:19" x14ac:dyDescent="0.35">
      <c r="C519" s="2" t="str">
        <f t="shared" si="63"/>
        <v/>
      </c>
      <c r="D519" s="2" t="str">
        <f>IF(B519="",IF(B518="","",SUM($D$6:D518)),C519*($G$2/12))</f>
        <v/>
      </c>
      <c r="E519" s="2" t="str">
        <f>IF(B519="",IF(B518="","",SUM($E$6:E518)),(E518+(C518*((1+$G$1)^(1/12)-1))/($J$2-B517)))</f>
        <v/>
      </c>
      <c r="F519" s="2" t="str">
        <f>IF(B519="",IF(B518="","",SUM($F$6:F518)),D519+E519)</f>
        <v/>
      </c>
      <c r="H519" s="1" t="str">
        <f t="shared" si="58"/>
        <v/>
      </c>
      <c r="I519" s="2" t="str">
        <f t="shared" si="59"/>
        <v/>
      </c>
      <c r="J519" s="2" t="str">
        <f>IF(H519="",IF(H518="","",SUM(J$6:J518)),I519*($G$2/12))</f>
        <v/>
      </c>
      <c r="K519" s="2" t="str">
        <f>IF(H519="",IF(H518="","",SUM($K$6:K518)),L519-J519)</f>
        <v/>
      </c>
      <c r="L519" s="2" t="str">
        <f>IF(H519="",IF(H518="","",SUM($L$6:L518)),I519*(100%+($G$2/12))^($J$2-H518)*($G$2/12)/((100%+$G$2/12)^($J$2-H518)-1))</f>
        <v/>
      </c>
      <c r="P519" s="44" t="str">
        <f t="shared" ref="P519:P582" si="65">IF(H519="","",K519/I519)</f>
        <v/>
      </c>
      <c r="Q519" s="44" t="str">
        <f t="shared" si="60"/>
        <v/>
      </c>
      <c r="R519" s="2" t="str">
        <f t="shared" si="61"/>
        <v/>
      </c>
      <c r="S519" s="12" t="str">
        <f t="shared" si="62"/>
        <v/>
      </c>
    </row>
    <row r="520" spans="3:19" x14ac:dyDescent="0.35">
      <c r="C520" s="2" t="str">
        <f t="shared" si="63"/>
        <v/>
      </c>
      <c r="D520" s="2" t="str">
        <f>IF(B520="",IF(B519="","",SUM($D$6:D519)),C520*($G$2/12))</f>
        <v/>
      </c>
      <c r="E520" s="2" t="str">
        <f>IF(B520="",IF(B519="","",SUM($E$6:E519)),(E519+(C519*((1+$G$1)^(1/12)-1))/($J$2-B518)))</f>
        <v/>
      </c>
      <c r="F520" s="2" t="str">
        <f>IF(B520="",IF(B519="","",SUM($F$6:F519)),D520+E520)</f>
        <v/>
      </c>
      <c r="H520" s="1" t="str">
        <f t="shared" ref="H520:H583" si="66">IF(H519="","",IF($J$2&gt;=H519+1,H519+1,""))</f>
        <v/>
      </c>
      <c r="I520" s="2" t="str">
        <f t="shared" ref="I520:I583" si="67">IF(H520="",IF(H519="","","samtals"),I519+((I519-K519)*(((1+$G$1)^(1/12)-1)))-K519)</f>
        <v/>
      </c>
      <c r="J520" s="2" t="str">
        <f>IF(H520="",IF(H519="","",SUM(J$6:J519)),I520*($G$2/12))</f>
        <v/>
      </c>
      <c r="K520" s="2" t="str">
        <f>IF(H520="",IF(H519="","",SUM($K$6:K519)),L520-J520)</f>
        <v/>
      </c>
      <c r="L520" s="2" t="str">
        <f>IF(H520="",IF(H519="","",SUM($L$6:L519)),I520*(100%+($G$2/12))^($J$2-H519)*($G$2/12)/((100%+$G$2/12)^($J$2-H519)-1))</f>
        <v/>
      </c>
      <c r="P520" s="44" t="str">
        <f t="shared" si="65"/>
        <v/>
      </c>
      <c r="Q520" s="44" t="str">
        <f t="shared" ref="Q520:Q583" si="68">IF(H520="","", (L520-L519)/L519)</f>
        <v/>
      </c>
      <c r="R520" s="2" t="str">
        <f t="shared" ref="R520:R583" si="69">IF(H520="","",R519+(R519*(((1+$G$1)^(1/12)-1))))</f>
        <v/>
      </c>
      <c r="S520" s="12" t="str">
        <f t="shared" ref="S520:S583" si="70">IF(H520="", "",(R520-I520)/R520)</f>
        <v/>
      </c>
    </row>
    <row r="521" spans="3:19" x14ac:dyDescent="0.35">
      <c r="C521" s="2" t="str">
        <f t="shared" ref="C521:C584" si="71">IF(B521="",IF(B520="","","samtals"),C520+((C520-E520)*(((1+$G$1)^(1/12)-1)))-E520)</f>
        <v/>
      </c>
      <c r="D521" s="2" t="str">
        <f>IF(B521="",IF(B520="","",SUM($D$6:D520)),C521*($G$2/12))</f>
        <v/>
      </c>
      <c r="E521" s="2" t="str">
        <f>IF(B521="",IF(B520="","",SUM($E$6:E520)),(E520+(C520*((1+$G$1)^(1/12)-1))/($J$2-B519)))</f>
        <v/>
      </c>
      <c r="F521" s="2" t="str">
        <f>IF(B521="",IF(B520="","",SUM($F$6:F520)),D521+E521)</f>
        <v/>
      </c>
      <c r="H521" s="1" t="str">
        <f t="shared" si="66"/>
        <v/>
      </c>
      <c r="I521" s="2" t="str">
        <f t="shared" si="67"/>
        <v/>
      </c>
      <c r="J521" s="2" t="str">
        <f>IF(H521="",IF(H520="","",SUM(J$6:J520)),I521*($G$2/12))</f>
        <v/>
      </c>
      <c r="K521" s="2" t="str">
        <f>IF(H521="",IF(H520="","",SUM($K$6:K520)),L521-J521)</f>
        <v/>
      </c>
      <c r="L521" s="2" t="str">
        <f>IF(H521="",IF(H520="","",SUM($L$6:L520)),I521*(100%+($G$2/12))^($J$2-H520)*($G$2/12)/((100%+$G$2/12)^($J$2-H520)-1))</f>
        <v/>
      </c>
      <c r="P521" s="44" t="str">
        <f t="shared" si="65"/>
        <v/>
      </c>
      <c r="Q521" s="44" t="str">
        <f t="shared" si="68"/>
        <v/>
      </c>
      <c r="R521" s="2" t="str">
        <f t="shared" si="69"/>
        <v/>
      </c>
      <c r="S521" s="12" t="str">
        <f t="shared" si="70"/>
        <v/>
      </c>
    </row>
    <row r="522" spans="3:19" x14ac:dyDescent="0.35">
      <c r="C522" s="2" t="str">
        <f t="shared" si="71"/>
        <v/>
      </c>
      <c r="D522" s="2" t="str">
        <f>IF(B522="",IF(B521="","",SUM($D$6:D521)),C522*($G$2/12))</f>
        <v/>
      </c>
      <c r="E522" s="2" t="str">
        <f>IF(B522="",IF(B521="","",SUM($E$6:E521)),(E521+(C521*((1+$G$1)^(1/12)-1))/($J$2-B520)))</f>
        <v/>
      </c>
      <c r="F522" s="2" t="str">
        <f>IF(B522="",IF(B521="","",SUM($F$6:F521)),D522+E522)</f>
        <v/>
      </c>
      <c r="H522" s="1" t="str">
        <f t="shared" si="66"/>
        <v/>
      </c>
      <c r="I522" s="2" t="str">
        <f t="shared" si="67"/>
        <v/>
      </c>
      <c r="J522" s="2" t="str">
        <f>IF(H522="",IF(H521="","",SUM(J$6:J521)),I522*($G$2/12))</f>
        <v/>
      </c>
      <c r="K522" s="2" t="str">
        <f>IF(H522="",IF(H521="","",SUM($K$6:K521)),L522-J522)</f>
        <v/>
      </c>
      <c r="L522" s="2" t="str">
        <f>IF(H522="",IF(H521="","",SUM($L$6:L521)),I522*(100%+($G$2/12))^($J$2-H521)*($G$2/12)/((100%+$G$2/12)^($J$2-H521)-1))</f>
        <v/>
      </c>
      <c r="P522" s="44" t="str">
        <f t="shared" si="65"/>
        <v/>
      </c>
      <c r="Q522" s="44" t="str">
        <f t="shared" si="68"/>
        <v/>
      </c>
      <c r="R522" s="2" t="str">
        <f t="shared" si="69"/>
        <v/>
      </c>
      <c r="S522" s="12" t="str">
        <f t="shared" si="70"/>
        <v/>
      </c>
    </row>
    <row r="523" spans="3:19" x14ac:dyDescent="0.35">
      <c r="C523" s="2" t="str">
        <f t="shared" si="71"/>
        <v/>
      </c>
      <c r="D523" s="2" t="str">
        <f>IF(B523="",IF(B522="","",SUM($D$6:D522)),C523*($G$2/12))</f>
        <v/>
      </c>
      <c r="E523" s="2" t="str">
        <f>IF(B523="",IF(B522="","",SUM($E$6:E522)),(E522+(C522*((1+$G$1)^(1/12)-1))/($J$2-B521)))</f>
        <v/>
      </c>
      <c r="F523" s="2" t="str">
        <f>IF(B523="",IF(B522="","",SUM($F$6:F522)),D523+E523)</f>
        <v/>
      </c>
      <c r="H523" s="1" t="str">
        <f t="shared" si="66"/>
        <v/>
      </c>
      <c r="I523" s="2" t="str">
        <f t="shared" si="67"/>
        <v/>
      </c>
      <c r="J523" s="2" t="str">
        <f>IF(H523="",IF(H522="","",SUM(J$6:J522)),I523*($G$2/12))</f>
        <v/>
      </c>
      <c r="K523" s="2" t="str">
        <f>IF(H523="",IF(H522="","",SUM($K$6:K522)),L523-J523)</f>
        <v/>
      </c>
      <c r="L523" s="2" t="str">
        <f>IF(H523="",IF(H522="","",SUM($L$6:L522)),I523*(100%+($G$2/12))^($J$2-H522)*($G$2/12)/((100%+$G$2/12)^($J$2-H522)-1))</f>
        <v/>
      </c>
      <c r="P523" s="44" t="str">
        <f t="shared" si="65"/>
        <v/>
      </c>
      <c r="Q523" s="44" t="str">
        <f t="shared" si="68"/>
        <v/>
      </c>
      <c r="R523" s="2" t="str">
        <f t="shared" si="69"/>
        <v/>
      </c>
      <c r="S523" s="12" t="str">
        <f t="shared" si="70"/>
        <v/>
      </c>
    </row>
    <row r="524" spans="3:19" x14ac:dyDescent="0.35">
      <c r="C524" s="2" t="str">
        <f t="shared" si="71"/>
        <v/>
      </c>
      <c r="D524" s="2" t="str">
        <f>IF(B524="",IF(B523="","",SUM($D$6:D523)),C524*($G$2/12))</f>
        <v/>
      </c>
      <c r="E524" s="2" t="str">
        <f>IF(B524="",IF(B523="","",SUM($E$6:E523)),(E523+(C523*((1+$G$1)^(1/12)-1))/($J$2-B522)))</f>
        <v/>
      </c>
      <c r="F524" s="2" t="str">
        <f>IF(B524="",IF(B523="","",SUM($F$6:F523)),D524+E524)</f>
        <v/>
      </c>
      <c r="H524" s="1" t="str">
        <f t="shared" si="66"/>
        <v/>
      </c>
      <c r="I524" s="2" t="str">
        <f t="shared" si="67"/>
        <v/>
      </c>
      <c r="J524" s="2" t="str">
        <f>IF(H524="",IF(H523="","",SUM(J$6:J523)),I524*($G$2/12))</f>
        <v/>
      </c>
      <c r="K524" s="2" t="str">
        <f>IF(H524="",IF(H523="","",SUM($K$6:K523)),L524-J524)</f>
        <v/>
      </c>
      <c r="L524" s="2" t="str">
        <f>IF(H524="",IF(H523="","",SUM($L$6:L523)),I524*(100%+($G$2/12))^($J$2-H523)*($G$2/12)/((100%+$G$2/12)^($J$2-H523)-1))</f>
        <v/>
      </c>
      <c r="P524" s="44" t="str">
        <f t="shared" si="65"/>
        <v/>
      </c>
      <c r="Q524" s="44" t="str">
        <f t="shared" si="68"/>
        <v/>
      </c>
      <c r="R524" s="2" t="str">
        <f t="shared" si="69"/>
        <v/>
      </c>
      <c r="S524" s="12" t="str">
        <f t="shared" si="70"/>
        <v/>
      </c>
    </row>
    <row r="525" spans="3:19" x14ac:dyDescent="0.35">
      <c r="C525" s="2" t="str">
        <f t="shared" si="71"/>
        <v/>
      </c>
      <c r="D525" s="2" t="str">
        <f>IF(B525="",IF(B524="","",SUM($D$6:D524)),C525*($G$2/12))</f>
        <v/>
      </c>
      <c r="E525" s="2" t="str">
        <f>IF(B525="",IF(B524="","",SUM($E$6:E524)),(E524+(C524*((1+$G$1)^(1/12)-1))/($J$2-B523)))</f>
        <v/>
      </c>
      <c r="F525" s="2" t="str">
        <f>IF(B525="",IF(B524="","",SUM($F$6:F524)),D525+E525)</f>
        <v/>
      </c>
      <c r="H525" s="1" t="str">
        <f t="shared" si="66"/>
        <v/>
      </c>
      <c r="I525" s="2" t="str">
        <f t="shared" si="67"/>
        <v/>
      </c>
      <c r="J525" s="2" t="str">
        <f>IF(H525="",IF(H524="","",SUM(J$6:J524)),I525*($G$2/12))</f>
        <v/>
      </c>
      <c r="K525" s="2" t="str">
        <f>IF(H525="",IF(H524="","",SUM($K$6:K524)),L525-J525)</f>
        <v/>
      </c>
      <c r="L525" s="2" t="str">
        <f>IF(H525="",IF(H524="","",SUM($L$6:L524)),I525*(100%+($G$2/12))^($J$2-H524)*($G$2/12)/((100%+$G$2/12)^($J$2-H524)-1))</f>
        <v/>
      </c>
      <c r="P525" s="44" t="str">
        <f t="shared" si="65"/>
        <v/>
      </c>
      <c r="Q525" s="44" t="str">
        <f t="shared" si="68"/>
        <v/>
      </c>
      <c r="R525" s="2" t="str">
        <f t="shared" si="69"/>
        <v/>
      </c>
      <c r="S525" s="12" t="str">
        <f t="shared" si="70"/>
        <v/>
      </c>
    </row>
    <row r="526" spans="3:19" x14ac:dyDescent="0.35">
      <c r="C526" s="2" t="str">
        <f t="shared" si="71"/>
        <v/>
      </c>
      <c r="D526" s="2" t="str">
        <f>IF(B526="",IF(B525="","",SUM($D$6:D525)),C526*($G$2/12))</f>
        <v/>
      </c>
      <c r="E526" s="2" t="str">
        <f>IF(B526="",IF(B525="","",SUM($E$6:E525)),(E525+(C525*((1+$G$1)^(1/12)-1))/($J$2-B524)))</f>
        <v/>
      </c>
      <c r="F526" s="2" t="str">
        <f>IF(B526="",IF(B525="","",SUM($F$6:F525)),D526+E526)</f>
        <v/>
      </c>
      <c r="H526" s="1" t="str">
        <f t="shared" si="66"/>
        <v/>
      </c>
      <c r="I526" s="2" t="str">
        <f t="shared" si="67"/>
        <v/>
      </c>
      <c r="J526" s="2" t="str">
        <f>IF(H526="",IF(H525="","",SUM(J$6:J525)),I526*($G$2/12))</f>
        <v/>
      </c>
      <c r="K526" s="2" t="str">
        <f>IF(H526="",IF(H525="","",SUM($K$6:K525)),L526-J526)</f>
        <v/>
      </c>
      <c r="L526" s="2" t="str">
        <f>IF(H526="",IF(H525="","",SUM($L$6:L525)),I526*(100%+($G$2/12))^($J$2-H525)*($G$2/12)/((100%+$G$2/12)^($J$2-H525)-1))</f>
        <v/>
      </c>
      <c r="P526" s="44" t="str">
        <f t="shared" si="65"/>
        <v/>
      </c>
      <c r="Q526" s="44" t="str">
        <f t="shared" si="68"/>
        <v/>
      </c>
      <c r="R526" s="2" t="str">
        <f t="shared" si="69"/>
        <v/>
      </c>
      <c r="S526" s="12" t="str">
        <f t="shared" si="70"/>
        <v/>
      </c>
    </row>
    <row r="527" spans="3:19" x14ac:dyDescent="0.35">
      <c r="C527" s="2" t="str">
        <f t="shared" si="71"/>
        <v/>
      </c>
      <c r="D527" s="2" t="str">
        <f>IF(B527="",IF(B526="","",SUM($D$6:D526)),C527*($G$2/12))</f>
        <v/>
      </c>
      <c r="E527" s="2" t="str">
        <f>IF(B527="",IF(B526="","",SUM($E$6:E526)),(E526+(C526*((1+$G$1)^(1/12)-1))/($J$2-B525)))</f>
        <v/>
      </c>
      <c r="F527" s="2" t="str">
        <f>IF(B527="",IF(B526="","",SUM($F$6:F526)),D527+E527)</f>
        <v/>
      </c>
      <c r="H527" s="1" t="str">
        <f t="shared" si="66"/>
        <v/>
      </c>
      <c r="I527" s="2" t="str">
        <f t="shared" si="67"/>
        <v/>
      </c>
      <c r="J527" s="2" t="str">
        <f>IF(H527="",IF(H526="","",SUM(J$6:J526)),I527*($G$2/12))</f>
        <v/>
      </c>
      <c r="K527" s="2" t="str">
        <f>IF(H527="",IF(H526="","",SUM($K$6:K526)),L527-J527)</f>
        <v/>
      </c>
      <c r="L527" s="2" t="str">
        <f>IF(H527="",IF(H526="","",SUM($L$6:L526)),I527*(100%+($G$2/12))^($J$2-H526)*($G$2/12)/((100%+$G$2/12)^($J$2-H526)-1))</f>
        <v/>
      </c>
      <c r="P527" s="44" t="str">
        <f t="shared" si="65"/>
        <v/>
      </c>
      <c r="Q527" s="44" t="str">
        <f t="shared" si="68"/>
        <v/>
      </c>
      <c r="R527" s="2" t="str">
        <f t="shared" si="69"/>
        <v/>
      </c>
      <c r="S527" s="12" t="str">
        <f t="shared" si="70"/>
        <v/>
      </c>
    </row>
    <row r="528" spans="3:19" x14ac:dyDescent="0.35">
      <c r="C528" s="2" t="str">
        <f t="shared" si="71"/>
        <v/>
      </c>
      <c r="D528" s="2" t="str">
        <f>IF(B528="",IF(B527="","",SUM($D$6:D527)),C528*($G$2/12))</f>
        <v/>
      </c>
      <c r="E528" s="2" t="str">
        <f>IF(B528="",IF(B527="","",SUM($E$6:E527)),(E527+(C527*((1+$G$1)^(1/12)-1))/($J$2-B526)))</f>
        <v/>
      </c>
      <c r="F528" s="2" t="str">
        <f>IF(B528="",IF(B527="","",SUM($F$6:F527)),D528+E528)</f>
        <v/>
      </c>
      <c r="H528" s="1" t="str">
        <f t="shared" si="66"/>
        <v/>
      </c>
      <c r="I528" s="2" t="str">
        <f t="shared" si="67"/>
        <v/>
      </c>
      <c r="J528" s="2" t="str">
        <f>IF(H528="",IF(H527="","",SUM(J$6:J527)),I528*($G$2/12))</f>
        <v/>
      </c>
      <c r="K528" s="2" t="str">
        <f>IF(H528="",IF(H527="","",SUM($K$6:K527)),L528-J528)</f>
        <v/>
      </c>
      <c r="L528" s="2" t="str">
        <f>IF(H528="",IF(H527="","",SUM($L$6:L527)),I528*(100%+($G$2/12))^($J$2-H527)*($G$2/12)/((100%+$G$2/12)^($J$2-H527)-1))</f>
        <v/>
      </c>
      <c r="P528" s="44" t="str">
        <f t="shared" si="65"/>
        <v/>
      </c>
      <c r="Q528" s="44" t="str">
        <f t="shared" si="68"/>
        <v/>
      </c>
      <c r="R528" s="2" t="str">
        <f t="shared" si="69"/>
        <v/>
      </c>
      <c r="S528" s="12" t="str">
        <f t="shared" si="70"/>
        <v/>
      </c>
    </row>
    <row r="529" spans="3:19" x14ac:dyDescent="0.35">
      <c r="C529" s="2" t="str">
        <f t="shared" si="71"/>
        <v/>
      </c>
      <c r="D529" s="2" t="str">
        <f>IF(B529="",IF(B528="","",SUM($D$6:D528)),C529*($G$2/12))</f>
        <v/>
      </c>
      <c r="E529" s="2" t="str">
        <f>IF(B529="",IF(B528="","",SUM($E$6:E528)),(E528+(C528*((1+$G$1)^(1/12)-1))/($J$2-B527)))</f>
        <v/>
      </c>
      <c r="F529" s="2" t="str">
        <f>IF(B529="",IF(B528="","",SUM($F$6:F528)),D529+E529)</f>
        <v/>
      </c>
      <c r="H529" s="1" t="str">
        <f t="shared" si="66"/>
        <v/>
      </c>
      <c r="I529" s="2" t="str">
        <f t="shared" si="67"/>
        <v/>
      </c>
      <c r="J529" s="2" t="str">
        <f>IF(H529="",IF(H528="","",SUM(J$6:J528)),I529*($G$2/12))</f>
        <v/>
      </c>
      <c r="K529" s="2" t="str">
        <f>IF(H529="",IF(H528="","",SUM($K$6:K528)),L529-J529)</f>
        <v/>
      </c>
      <c r="L529" s="2" t="str">
        <f>IF(H529="",IF(H528="","",SUM($L$6:L528)),I529*(100%+($G$2/12))^($J$2-H528)*($G$2/12)/((100%+$G$2/12)^($J$2-H528)-1))</f>
        <v/>
      </c>
      <c r="P529" s="44" t="str">
        <f t="shared" si="65"/>
        <v/>
      </c>
      <c r="Q529" s="44" t="str">
        <f t="shared" si="68"/>
        <v/>
      </c>
      <c r="R529" s="2" t="str">
        <f t="shared" si="69"/>
        <v/>
      </c>
      <c r="S529" s="12" t="str">
        <f t="shared" si="70"/>
        <v/>
      </c>
    </row>
    <row r="530" spans="3:19" x14ac:dyDescent="0.35">
      <c r="C530" s="2" t="str">
        <f t="shared" si="71"/>
        <v/>
      </c>
      <c r="D530" s="2" t="str">
        <f>IF(B530="",IF(B529="","",SUM($D$6:D529)),C530*($G$2/12))</f>
        <v/>
      </c>
      <c r="E530" s="2" t="str">
        <f>IF(B530="",IF(B529="","",SUM($E$6:E529)),(E529+(C529*((1+$G$1)^(1/12)-1))/($J$2-B528)))</f>
        <v/>
      </c>
      <c r="F530" s="2" t="str">
        <f>IF(B530="",IF(B529="","",SUM($F$6:F529)),D530+E530)</f>
        <v/>
      </c>
      <c r="H530" s="1" t="str">
        <f t="shared" si="66"/>
        <v/>
      </c>
      <c r="I530" s="2" t="str">
        <f t="shared" si="67"/>
        <v/>
      </c>
      <c r="J530" s="2" t="str">
        <f>IF(H530="",IF(H529="","",SUM(J$6:J529)),I530*($G$2/12))</f>
        <v/>
      </c>
      <c r="K530" s="2" t="str">
        <f>IF(H530="",IF(H529="","",SUM($K$6:K529)),L530-J530)</f>
        <v/>
      </c>
      <c r="L530" s="2" t="str">
        <f>IF(H530="",IF(H529="","",SUM($L$6:L529)),I530*(100%+($G$2/12))^($J$2-H529)*($G$2/12)/((100%+$G$2/12)^($J$2-H529)-1))</f>
        <v/>
      </c>
      <c r="P530" s="44" t="str">
        <f t="shared" si="65"/>
        <v/>
      </c>
      <c r="Q530" s="44" t="str">
        <f t="shared" si="68"/>
        <v/>
      </c>
      <c r="R530" s="2" t="str">
        <f t="shared" si="69"/>
        <v/>
      </c>
      <c r="S530" s="12" t="str">
        <f t="shared" si="70"/>
        <v/>
      </c>
    </row>
    <row r="531" spans="3:19" x14ac:dyDescent="0.35">
      <c r="C531" s="2" t="str">
        <f t="shared" si="71"/>
        <v/>
      </c>
      <c r="D531" s="2" t="str">
        <f>IF(B531="",IF(B530="","",SUM($D$6:D530)),C531*($G$2/12))</f>
        <v/>
      </c>
      <c r="E531" s="2" t="str">
        <f>IF(B531="",IF(B530="","",SUM($E$6:E530)),(E530+(C530*((1+$G$1)^(1/12)-1))/($J$2-B529)))</f>
        <v/>
      </c>
      <c r="F531" s="2" t="str">
        <f>IF(B531="",IF(B530="","",SUM($F$6:F530)),D531+E531)</f>
        <v/>
      </c>
      <c r="H531" s="1" t="str">
        <f t="shared" si="66"/>
        <v/>
      </c>
      <c r="I531" s="2" t="str">
        <f t="shared" si="67"/>
        <v/>
      </c>
      <c r="J531" s="2" t="str">
        <f>IF(H531="",IF(H530="","",SUM(J$6:J530)),I531*($G$2/12))</f>
        <v/>
      </c>
      <c r="K531" s="2" t="str">
        <f>IF(H531="",IF(H530="","",SUM($K$6:K530)),L531-J531)</f>
        <v/>
      </c>
      <c r="L531" s="2" t="str">
        <f>IF(H531="",IF(H530="","",SUM($L$6:L530)),I531*(100%+($G$2/12))^($J$2-H530)*($G$2/12)/((100%+$G$2/12)^($J$2-H530)-1))</f>
        <v/>
      </c>
      <c r="P531" s="44" t="str">
        <f t="shared" si="65"/>
        <v/>
      </c>
      <c r="Q531" s="44" t="str">
        <f t="shared" si="68"/>
        <v/>
      </c>
      <c r="R531" s="2" t="str">
        <f t="shared" si="69"/>
        <v/>
      </c>
      <c r="S531" s="12" t="str">
        <f t="shared" si="70"/>
        <v/>
      </c>
    </row>
    <row r="532" spans="3:19" x14ac:dyDescent="0.35">
      <c r="C532" s="2" t="str">
        <f t="shared" si="71"/>
        <v/>
      </c>
      <c r="D532" s="2" t="str">
        <f>IF(B532="",IF(B531="","",SUM($D$6:D531)),C532*($G$2/12))</f>
        <v/>
      </c>
      <c r="E532" s="2" t="str">
        <f>IF(B532="",IF(B531="","",SUM($E$6:E531)),(E531+(C531*((1+$G$1)^(1/12)-1))/($J$2-B530)))</f>
        <v/>
      </c>
      <c r="F532" s="2" t="str">
        <f>IF(B532="",IF(B531="","",SUM($F$6:F531)),D532+E532)</f>
        <v/>
      </c>
      <c r="H532" s="1" t="str">
        <f t="shared" si="66"/>
        <v/>
      </c>
      <c r="I532" s="2" t="str">
        <f t="shared" si="67"/>
        <v/>
      </c>
      <c r="J532" s="2" t="str">
        <f>IF(H532="",IF(H531="","",SUM(J$6:J531)),I532*($G$2/12))</f>
        <v/>
      </c>
      <c r="K532" s="2" t="str">
        <f>IF(H532="",IF(H531="","",SUM($K$6:K531)),L532-J532)</f>
        <v/>
      </c>
      <c r="L532" s="2" t="str">
        <f>IF(H532="",IF(H531="","",SUM($L$6:L531)),I532*(100%+($G$2/12))^($J$2-H531)*($G$2/12)/((100%+$G$2/12)^($J$2-H531)-1))</f>
        <v/>
      </c>
      <c r="P532" s="44" t="str">
        <f t="shared" si="65"/>
        <v/>
      </c>
      <c r="Q532" s="44" t="str">
        <f t="shared" si="68"/>
        <v/>
      </c>
      <c r="R532" s="2" t="str">
        <f t="shared" si="69"/>
        <v/>
      </c>
      <c r="S532" s="12" t="str">
        <f t="shared" si="70"/>
        <v/>
      </c>
    </row>
    <row r="533" spans="3:19" x14ac:dyDescent="0.35">
      <c r="C533" s="2" t="str">
        <f t="shared" si="71"/>
        <v/>
      </c>
      <c r="D533" s="2" t="str">
        <f>IF(B533="",IF(B532="","",SUM($D$6:D532)),C533*($G$2/12))</f>
        <v/>
      </c>
      <c r="E533" s="2" t="str">
        <f>IF(B533="",IF(B532="","",SUM($E$6:E532)),(E532+(C532*((1+$G$1)^(1/12)-1))/($J$2-B531)))</f>
        <v/>
      </c>
      <c r="F533" s="2" t="str">
        <f>IF(B533="",IF(B532="","",SUM($F$6:F532)),D533+E533)</f>
        <v/>
      </c>
      <c r="H533" s="1" t="str">
        <f t="shared" si="66"/>
        <v/>
      </c>
      <c r="I533" s="2" t="str">
        <f t="shared" si="67"/>
        <v/>
      </c>
      <c r="J533" s="2" t="str">
        <f>IF(H533="",IF(H532="","",SUM(J$6:J532)),I533*($G$2/12))</f>
        <v/>
      </c>
      <c r="K533" s="2" t="str">
        <f>IF(H533="",IF(H532="","",SUM($K$6:K532)),L533-J533)</f>
        <v/>
      </c>
      <c r="L533" s="2" t="str">
        <f>IF(H533="",IF(H532="","",SUM($L$6:L532)),I533*(100%+($G$2/12))^($J$2-H532)*($G$2/12)/((100%+$G$2/12)^($J$2-H532)-1))</f>
        <v/>
      </c>
      <c r="P533" s="44" t="str">
        <f t="shared" si="65"/>
        <v/>
      </c>
      <c r="Q533" s="44" t="str">
        <f t="shared" si="68"/>
        <v/>
      </c>
      <c r="R533" s="2" t="str">
        <f t="shared" si="69"/>
        <v/>
      </c>
      <c r="S533" s="12" t="str">
        <f t="shared" si="70"/>
        <v/>
      </c>
    </row>
    <row r="534" spans="3:19" x14ac:dyDescent="0.35">
      <c r="C534" s="2" t="str">
        <f t="shared" si="71"/>
        <v/>
      </c>
      <c r="D534" s="2" t="str">
        <f>IF(B534="",IF(B533="","",SUM($D$6:D533)),C534*($G$2/12))</f>
        <v/>
      </c>
      <c r="E534" s="2" t="str">
        <f>IF(B534="",IF(B533="","",SUM($E$6:E533)),(E533+(C533*((1+$G$1)^(1/12)-1))/($J$2-B532)))</f>
        <v/>
      </c>
      <c r="F534" s="2" t="str">
        <f>IF(B534="",IF(B533="","",SUM($F$6:F533)),D534+E534)</f>
        <v/>
      </c>
      <c r="H534" s="1" t="str">
        <f t="shared" si="66"/>
        <v/>
      </c>
      <c r="I534" s="2" t="str">
        <f t="shared" si="67"/>
        <v/>
      </c>
      <c r="J534" s="2" t="str">
        <f>IF(H534="",IF(H533="","",SUM(J$6:J533)),I534*($G$2/12))</f>
        <v/>
      </c>
      <c r="K534" s="2" t="str">
        <f>IF(H534="",IF(H533="","",SUM($K$6:K533)),L534-J534)</f>
        <v/>
      </c>
      <c r="L534" s="2" t="str">
        <f>IF(H534="",IF(H533="","",SUM($L$6:L533)),I534*(100%+($G$2/12))^($J$2-H533)*($G$2/12)/((100%+$G$2/12)^($J$2-H533)-1))</f>
        <v/>
      </c>
      <c r="P534" s="44" t="str">
        <f t="shared" si="65"/>
        <v/>
      </c>
      <c r="Q534" s="44" t="str">
        <f t="shared" si="68"/>
        <v/>
      </c>
      <c r="R534" s="2" t="str">
        <f t="shared" si="69"/>
        <v/>
      </c>
      <c r="S534" s="12" t="str">
        <f t="shared" si="70"/>
        <v/>
      </c>
    </row>
    <row r="535" spans="3:19" x14ac:dyDescent="0.35">
      <c r="C535" s="2" t="str">
        <f t="shared" si="71"/>
        <v/>
      </c>
      <c r="D535" s="2" t="str">
        <f>IF(B535="",IF(B534="","",SUM($D$6:D534)),C535*($G$2/12))</f>
        <v/>
      </c>
      <c r="E535" s="2" t="str">
        <f>IF(B535="",IF(B534="","",SUM($E$6:E534)),(E534+(C534*((1+$G$1)^(1/12)-1))/($J$2-B533)))</f>
        <v/>
      </c>
      <c r="F535" s="2" t="str">
        <f>IF(B535="",IF(B534="","",SUM($F$6:F534)),D535+E535)</f>
        <v/>
      </c>
      <c r="H535" s="1" t="str">
        <f t="shared" si="66"/>
        <v/>
      </c>
      <c r="I535" s="2" t="str">
        <f t="shared" si="67"/>
        <v/>
      </c>
      <c r="J535" s="2" t="str">
        <f>IF(H535="",IF(H534="","",SUM(J$6:J534)),I535*($G$2/12))</f>
        <v/>
      </c>
      <c r="K535" s="2" t="str">
        <f>IF(H535="",IF(H534="","",SUM($K$6:K534)),L535-J535)</f>
        <v/>
      </c>
      <c r="L535" s="2" t="str">
        <f>IF(H535="",IF(H534="","",SUM($L$6:L534)),I535*(100%+($G$2/12))^($J$2-H534)*($G$2/12)/((100%+$G$2/12)^($J$2-H534)-1))</f>
        <v/>
      </c>
      <c r="P535" s="44" t="str">
        <f t="shared" si="65"/>
        <v/>
      </c>
      <c r="Q535" s="44" t="str">
        <f t="shared" si="68"/>
        <v/>
      </c>
      <c r="R535" s="2" t="str">
        <f t="shared" si="69"/>
        <v/>
      </c>
      <c r="S535" s="12" t="str">
        <f t="shared" si="70"/>
        <v/>
      </c>
    </row>
    <row r="536" spans="3:19" x14ac:dyDescent="0.35">
      <c r="C536" s="2" t="str">
        <f t="shared" si="71"/>
        <v/>
      </c>
      <c r="D536" s="2" t="str">
        <f>IF(B536="",IF(B535="","",SUM($D$6:D535)),C536*($G$2/12))</f>
        <v/>
      </c>
      <c r="E536" s="2" t="str">
        <f>IF(B536="",IF(B535="","",SUM($E$6:E535)),(E535+(C535*((1+$G$1)^(1/12)-1))/($J$2-B534)))</f>
        <v/>
      </c>
      <c r="F536" s="2" t="str">
        <f>IF(B536="",IF(B535="","",SUM($F$6:F535)),D536+E536)</f>
        <v/>
      </c>
      <c r="H536" s="1" t="str">
        <f t="shared" si="66"/>
        <v/>
      </c>
      <c r="I536" s="2" t="str">
        <f t="shared" si="67"/>
        <v/>
      </c>
      <c r="J536" s="2" t="str">
        <f>IF(H536="",IF(H535="","",SUM(J$6:J535)),I536*($G$2/12))</f>
        <v/>
      </c>
      <c r="K536" s="2" t="str">
        <f>IF(H536="",IF(H535="","",SUM($K$6:K535)),L536-J536)</f>
        <v/>
      </c>
      <c r="L536" s="2" t="str">
        <f>IF(H536="",IF(H535="","",SUM($L$6:L535)),I536*(100%+($G$2/12))^($J$2-H535)*($G$2/12)/((100%+$G$2/12)^($J$2-H535)-1))</f>
        <v/>
      </c>
      <c r="P536" s="44" t="str">
        <f t="shared" si="65"/>
        <v/>
      </c>
      <c r="Q536" s="44" t="str">
        <f t="shared" si="68"/>
        <v/>
      </c>
      <c r="R536" s="2" t="str">
        <f t="shared" si="69"/>
        <v/>
      </c>
      <c r="S536" s="12" t="str">
        <f t="shared" si="70"/>
        <v/>
      </c>
    </row>
    <row r="537" spans="3:19" x14ac:dyDescent="0.35">
      <c r="C537" s="2" t="str">
        <f t="shared" si="71"/>
        <v/>
      </c>
      <c r="D537" s="2" t="str">
        <f>IF(B537="",IF(B536="","",SUM($D$6:D536)),C537*($G$2/12))</f>
        <v/>
      </c>
      <c r="E537" s="2" t="str">
        <f>IF(B537="",IF(B536="","",SUM($E$6:E536)),(E536+(C536*((1+$G$1)^(1/12)-1))/($J$2-B535)))</f>
        <v/>
      </c>
      <c r="F537" s="2" t="str">
        <f>IF(B537="",IF(B536="","",SUM($F$6:F536)),D537+E537)</f>
        <v/>
      </c>
      <c r="H537" s="1" t="str">
        <f t="shared" si="66"/>
        <v/>
      </c>
      <c r="I537" s="2" t="str">
        <f t="shared" si="67"/>
        <v/>
      </c>
      <c r="J537" s="2" t="str">
        <f>IF(H537="",IF(H536="","",SUM(J$6:J536)),I537*($G$2/12))</f>
        <v/>
      </c>
      <c r="K537" s="2" t="str">
        <f>IF(H537="",IF(H536="","",SUM($K$6:K536)),L537-J537)</f>
        <v/>
      </c>
      <c r="L537" s="2" t="str">
        <f>IF(H537="",IF(H536="","",SUM($L$6:L536)),I537*(100%+($G$2/12))^($J$2-H536)*($G$2/12)/((100%+$G$2/12)^($J$2-H536)-1))</f>
        <v/>
      </c>
      <c r="P537" s="44" t="str">
        <f t="shared" si="65"/>
        <v/>
      </c>
      <c r="Q537" s="44" t="str">
        <f t="shared" si="68"/>
        <v/>
      </c>
      <c r="R537" s="2" t="str">
        <f t="shared" si="69"/>
        <v/>
      </c>
      <c r="S537" s="12" t="str">
        <f t="shared" si="70"/>
        <v/>
      </c>
    </row>
    <row r="538" spans="3:19" x14ac:dyDescent="0.35">
      <c r="C538" s="2" t="str">
        <f t="shared" si="71"/>
        <v/>
      </c>
      <c r="D538" s="2" t="str">
        <f>IF(B538="",IF(B537="","",SUM($D$6:D537)),C538*($G$2/12))</f>
        <v/>
      </c>
      <c r="E538" s="2" t="str">
        <f>IF(B538="",IF(B537="","",SUM($E$6:E537)),(E537+(C537*((1+$G$1)^(1/12)-1))/($J$2-B536)))</f>
        <v/>
      </c>
      <c r="F538" s="2" t="str">
        <f>IF(B538="",IF(B537="","",SUM($F$6:F537)),D538+E538)</f>
        <v/>
      </c>
      <c r="H538" s="1" t="str">
        <f t="shared" si="66"/>
        <v/>
      </c>
      <c r="I538" s="2" t="str">
        <f t="shared" si="67"/>
        <v/>
      </c>
      <c r="J538" s="2" t="str">
        <f>IF(H538="",IF(H537="","",SUM(J$6:J537)),I538*($G$2/12))</f>
        <v/>
      </c>
      <c r="K538" s="2" t="str">
        <f>IF(H538="",IF(H537="","",SUM($K$6:K537)),L538-J538)</f>
        <v/>
      </c>
      <c r="L538" s="2" t="str">
        <f>IF(H538="",IF(H537="","",SUM($L$6:L537)),I538*(100%+($G$2/12))^($J$2-H537)*($G$2/12)/((100%+$G$2/12)^($J$2-H537)-1))</f>
        <v/>
      </c>
      <c r="P538" s="44" t="str">
        <f t="shared" si="65"/>
        <v/>
      </c>
      <c r="Q538" s="44" t="str">
        <f t="shared" si="68"/>
        <v/>
      </c>
      <c r="R538" s="2" t="str">
        <f t="shared" si="69"/>
        <v/>
      </c>
      <c r="S538" s="12" t="str">
        <f t="shared" si="70"/>
        <v/>
      </c>
    </row>
    <row r="539" spans="3:19" x14ac:dyDescent="0.35">
      <c r="C539" s="2" t="str">
        <f t="shared" si="71"/>
        <v/>
      </c>
      <c r="D539" s="2" t="str">
        <f>IF(B539="",IF(B538="","",SUM($D$6:D538)),C539*($G$2/12))</f>
        <v/>
      </c>
      <c r="E539" s="2" t="str">
        <f>IF(B539="",IF(B538="","",SUM($E$6:E538)),(E538+(C538*((1+$G$1)^(1/12)-1))/($J$2-B537)))</f>
        <v/>
      </c>
      <c r="F539" s="2" t="str">
        <f>IF(B539="",IF(B538="","",SUM($F$6:F538)),D539+E539)</f>
        <v/>
      </c>
      <c r="H539" s="1" t="str">
        <f t="shared" si="66"/>
        <v/>
      </c>
      <c r="I539" s="2" t="str">
        <f t="shared" si="67"/>
        <v/>
      </c>
      <c r="J539" s="2" t="str">
        <f>IF(H539="",IF(H538="","",SUM(J$6:J538)),I539*($G$2/12))</f>
        <v/>
      </c>
      <c r="K539" s="2" t="str">
        <f>IF(H539="",IF(H538="","",SUM($K$6:K538)),L539-J539)</f>
        <v/>
      </c>
      <c r="L539" s="2" t="str">
        <f>IF(H539="",IF(H538="","",SUM($L$6:L538)),I539*(100%+($G$2/12))^($J$2-H538)*($G$2/12)/((100%+$G$2/12)^($J$2-H538)-1))</f>
        <v/>
      </c>
      <c r="P539" s="44" t="str">
        <f t="shared" si="65"/>
        <v/>
      </c>
      <c r="Q539" s="44" t="str">
        <f t="shared" si="68"/>
        <v/>
      </c>
      <c r="R539" s="2" t="str">
        <f t="shared" si="69"/>
        <v/>
      </c>
      <c r="S539" s="12" t="str">
        <f t="shared" si="70"/>
        <v/>
      </c>
    </row>
    <row r="540" spans="3:19" x14ac:dyDescent="0.35">
      <c r="C540" s="2" t="str">
        <f t="shared" si="71"/>
        <v/>
      </c>
      <c r="D540" s="2" t="str">
        <f>IF(B540="",IF(B539="","",SUM($D$6:D539)),C540*($G$2/12))</f>
        <v/>
      </c>
      <c r="E540" s="2" t="str">
        <f>IF(B540="",IF(B539="","",SUM($E$6:E539)),(E539+(C539*((1+$G$1)^(1/12)-1))/($J$2-B538)))</f>
        <v/>
      </c>
      <c r="F540" s="2" t="str">
        <f>IF(B540="",IF(B539="","",SUM($F$6:F539)),D540+E540)</f>
        <v/>
      </c>
      <c r="H540" s="1" t="str">
        <f t="shared" si="66"/>
        <v/>
      </c>
      <c r="I540" s="2" t="str">
        <f t="shared" si="67"/>
        <v/>
      </c>
      <c r="J540" s="2" t="str">
        <f>IF(H540="",IF(H539="","",SUM(J$6:J539)),I540*($G$2/12))</f>
        <v/>
      </c>
      <c r="K540" s="2" t="str">
        <f>IF(H540="",IF(H539="","",SUM($K$6:K539)),L540-J540)</f>
        <v/>
      </c>
      <c r="L540" s="2" t="str">
        <f>IF(H540="",IF(H539="","",SUM($L$6:L539)),I540*(100%+($G$2/12))^($J$2-H539)*($G$2/12)/((100%+$G$2/12)^($J$2-H539)-1))</f>
        <v/>
      </c>
      <c r="P540" s="44" t="str">
        <f t="shared" si="65"/>
        <v/>
      </c>
      <c r="Q540" s="44" t="str">
        <f t="shared" si="68"/>
        <v/>
      </c>
      <c r="R540" s="2" t="str">
        <f t="shared" si="69"/>
        <v/>
      </c>
      <c r="S540" s="12" t="str">
        <f t="shared" si="70"/>
        <v/>
      </c>
    </row>
    <row r="541" spans="3:19" x14ac:dyDescent="0.35">
      <c r="C541" s="2" t="str">
        <f t="shared" si="71"/>
        <v/>
      </c>
      <c r="D541" s="2" t="str">
        <f>IF(B541="",IF(B540="","",SUM($D$6:D540)),C541*($G$2/12))</f>
        <v/>
      </c>
      <c r="E541" s="2" t="str">
        <f>IF(B541="",IF(B540="","",SUM($E$6:E540)),(E540+(C540*((1+$G$1)^(1/12)-1))/($J$2-B539)))</f>
        <v/>
      </c>
      <c r="F541" s="2" t="str">
        <f>IF(B541="",IF(B540="","",SUM($F$6:F540)),D541+E541)</f>
        <v/>
      </c>
      <c r="H541" s="1" t="str">
        <f t="shared" si="66"/>
        <v/>
      </c>
      <c r="I541" s="2" t="str">
        <f t="shared" si="67"/>
        <v/>
      </c>
      <c r="J541" s="2" t="str">
        <f>IF(H541="",IF(H540="","",SUM(J$6:J540)),I541*($G$2/12))</f>
        <v/>
      </c>
      <c r="K541" s="2" t="str">
        <f>IF(H541="",IF(H540="","",SUM($K$6:K540)),L541-J541)</f>
        <v/>
      </c>
      <c r="L541" s="2" t="str">
        <f>IF(H541="",IF(H540="","",SUM($L$6:L540)),I541*(100%+($G$2/12))^($J$2-H540)*($G$2/12)/((100%+$G$2/12)^($J$2-H540)-1))</f>
        <v/>
      </c>
      <c r="P541" s="44" t="str">
        <f t="shared" si="65"/>
        <v/>
      </c>
      <c r="Q541" s="44" t="str">
        <f t="shared" si="68"/>
        <v/>
      </c>
      <c r="R541" s="2" t="str">
        <f t="shared" si="69"/>
        <v/>
      </c>
      <c r="S541" s="12" t="str">
        <f t="shared" si="70"/>
        <v/>
      </c>
    </row>
    <row r="542" spans="3:19" x14ac:dyDescent="0.35">
      <c r="C542" s="2" t="str">
        <f t="shared" si="71"/>
        <v/>
      </c>
      <c r="D542" s="2" t="str">
        <f>IF(B542="",IF(B541="","",SUM($D$6:D541)),C542*($G$2/12))</f>
        <v/>
      </c>
      <c r="E542" s="2" t="str">
        <f>IF(B542="",IF(B541="","",SUM($E$6:E541)),(E541+(C541*((1+$G$1)^(1/12)-1))/($J$2-B540)))</f>
        <v/>
      </c>
      <c r="F542" s="2" t="str">
        <f>IF(B542="",IF(B541="","",SUM($F$6:F541)),D542+E542)</f>
        <v/>
      </c>
      <c r="H542" s="1" t="str">
        <f t="shared" si="66"/>
        <v/>
      </c>
      <c r="I542" s="2" t="str">
        <f t="shared" si="67"/>
        <v/>
      </c>
      <c r="J542" s="2" t="str">
        <f>IF(H542="",IF(H541="","",SUM(J$6:J541)),I542*($G$2/12))</f>
        <v/>
      </c>
      <c r="K542" s="2" t="str">
        <f>IF(H542="",IF(H541="","",SUM($K$6:K541)),L542-J542)</f>
        <v/>
      </c>
      <c r="L542" s="2" t="str">
        <f>IF(H542="",IF(H541="","",SUM($L$6:L541)),I542*(100%+($G$2/12))^($J$2-H541)*($G$2/12)/((100%+$G$2/12)^($J$2-H541)-1))</f>
        <v/>
      </c>
      <c r="P542" s="44" t="str">
        <f t="shared" si="65"/>
        <v/>
      </c>
      <c r="Q542" s="44" t="str">
        <f t="shared" si="68"/>
        <v/>
      </c>
      <c r="R542" s="2" t="str">
        <f t="shared" si="69"/>
        <v/>
      </c>
      <c r="S542" s="12" t="str">
        <f t="shared" si="70"/>
        <v/>
      </c>
    </row>
    <row r="543" spans="3:19" x14ac:dyDescent="0.35">
      <c r="C543" s="2" t="str">
        <f t="shared" si="71"/>
        <v/>
      </c>
      <c r="D543" s="2" t="str">
        <f>IF(B543="",IF(B542="","",SUM($D$6:D542)),C543*($G$2/12))</f>
        <v/>
      </c>
      <c r="E543" s="2" t="str">
        <f>IF(B543="",IF(B542="","",SUM($E$6:E542)),(E542+(C542*((1+$G$1)^(1/12)-1))/($J$2-B541)))</f>
        <v/>
      </c>
      <c r="F543" s="2" t="str">
        <f>IF(B543="",IF(B542="","",SUM($F$6:F542)),D543+E543)</f>
        <v/>
      </c>
      <c r="H543" s="1" t="str">
        <f t="shared" si="66"/>
        <v/>
      </c>
      <c r="I543" s="2" t="str">
        <f t="shared" si="67"/>
        <v/>
      </c>
      <c r="J543" s="2" t="str">
        <f>IF(H543="",IF(H542="","",SUM(J$6:J542)),I543*($G$2/12))</f>
        <v/>
      </c>
      <c r="K543" s="2" t="str">
        <f>IF(H543="",IF(H542="","",SUM($K$6:K542)),L543-J543)</f>
        <v/>
      </c>
      <c r="L543" s="2" t="str">
        <f>IF(H543="",IF(H542="","",SUM($L$6:L542)),I543*(100%+($G$2/12))^($J$2-H542)*($G$2/12)/((100%+$G$2/12)^($J$2-H542)-1))</f>
        <v/>
      </c>
      <c r="P543" s="44" t="str">
        <f t="shared" si="65"/>
        <v/>
      </c>
      <c r="Q543" s="44" t="str">
        <f t="shared" si="68"/>
        <v/>
      </c>
      <c r="R543" s="2" t="str">
        <f t="shared" si="69"/>
        <v/>
      </c>
      <c r="S543" s="12" t="str">
        <f t="shared" si="70"/>
        <v/>
      </c>
    </row>
    <row r="544" spans="3:19" x14ac:dyDescent="0.35">
      <c r="C544" s="2" t="str">
        <f t="shared" si="71"/>
        <v/>
      </c>
      <c r="D544" s="2" t="str">
        <f>IF(B544="",IF(B543="","",SUM($D$6:D543)),C544*($G$2/12))</f>
        <v/>
      </c>
      <c r="E544" s="2" t="str">
        <f>IF(B544="",IF(B543="","",SUM($E$6:E543)),(E543+(C543*((1+$G$1)^(1/12)-1))/($J$2-B542)))</f>
        <v/>
      </c>
      <c r="F544" s="2" t="str">
        <f>IF(B544="",IF(B543="","",SUM($F$6:F543)),D544+E544)</f>
        <v/>
      </c>
      <c r="H544" s="1" t="str">
        <f t="shared" si="66"/>
        <v/>
      </c>
      <c r="I544" s="2" t="str">
        <f t="shared" si="67"/>
        <v/>
      </c>
      <c r="J544" s="2" t="str">
        <f>IF(H544="",IF(H543="","",SUM(J$6:J543)),I544*($G$2/12))</f>
        <v/>
      </c>
      <c r="K544" s="2" t="str">
        <f>IF(H544="",IF(H543="","",SUM($K$6:K543)),L544-J544)</f>
        <v/>
      </c>
      <c r="L544" s="2" t="str">
        <f>IF(H544="",IF(H543="","",SUM($L$6:L543)),I544*(100%+($G$2/12))^($J$2-H543)*($G$2/12)/((100%+$G$2/12)^($J$2-H543)-1))</f>
        <v/>
      </c>
      <c r="P544" s="44" t="str">
        <f t="shared" si="65"/>
        <v/>
      </c>
      <c r="Q544" s="44" t="str">
        <f t="shared" si="68"/>
        <v/>
      </c>
      <c r="R544" s="2" t="str">
        <f t="shared" si="69"/>
        <v/>
      </c>
      <c r="S544" s="12" t="str">
        <f t="shared" si="70"/>
        <v/>
      </c>
    </row>
    <row r="545" spans="3:19" x14ac:dyDescent="0.35">
      <c r="C545" s="2" t="str">
        <f t="shared" si="71"/>
        <v/>
      </c>
      <c r="D545" s="2" t="str">
        <f>IF(B545="",IF(B544="","",SUM($D$6:D544)),C545*($G$2/12))</f>
        <v/>
      </c>
      <c r="E545" s="2" t="str">
        <f>IF(B545="",IF(B544="","",SUM($E$6:E544)),(E544+(C544*((1+$G$1)^(1/12)-1))/($J$2-B543)))</f>
        <v/>
      </c>
      <c r="F545" s="2" t="str">
        <f>IF(B545="",IF(B544="","",SUM($F$6:F544)),D545+E545)</f>
        <v/>
      </c>
      <c r="H545" s="1" t="str">
        <f t="shared" si="66"/>
        <v/>
      </c>
      <c r="I545" s="2" t="str">
        <f t="shared" si="67"/>
        <v/>
      </c>
      <c r="J545" s="2" t="str">
        <f>IF(H545="",IF(H544="","",SUM(J$6:J544)),I545*($G$2/12))</f>
        <v/>
      </c>
      <c r="K545" s="2" t="str">
        <f>IF(H545="",IF(H544="","",SUM($K$6:K544)),L545-J545)</f>
        <v/>
      </c>
      <c r="L545" s="2" t="str">
        <f>IF(H545="",IF(H544="","",SUM($L$6:L544)),I545*(100%+($G$2/12))^($J$2-H544)*($G$2/12)/((100%+$G$2/12)^($J$2-H544)-1))</f>
        <v/>
      </c>
      <c r="P545" s="44" t="str">
        <f t="shared" si="65"/>
        <v/>
      </c>
      <c r="Q545" s="44" t="str">
        <f t="shared" si="68"/>
        <v/>
      </c>
      <c r="R545" s="2" t="str">
        <f t="shared" si="69"/>
        <v/>
      </c>
      <c r="S545" s="12" t="str">
        <f t="shared" si="70"/>
        <v/>
      </c>
    </row>
    <row r="546" spans="3:19" x14ac:dyDescent="0.35">
      <c r="C546" s="2" t="str">
        <f t="shared" si="71"/>
        <v/>
      </c>
      <c r="D546" s="2" t="str">
        <f>IF(B546="",IF(B545="","",SUM($D$6:D545)),C546*($G$2/12))</f>
        <v/>
      </c>
      <c r="E546" s="2" t="str">
        <f>IF(B546="",IF(B545="","",SUM($E$6:E545)),(E545+(C545*((1+$G$1)^(1/12)-1))/($J$2-B544)))</f>
        <v/>
      </c>
      <c r="F546" s="2" t="str">
        <f>IF(B546="",IF(B545="","",SUM($F$6:F545)),D546+E546)</f>
        <v/>
      </c>
      <c r="H546" s="1" t="str">
        <f t="shared" si="66"/>
        <v/>
      </c>
      <c r="I546" s="2" t="str">
        <f t="shared" si="67"/>
        <v/>
      </c>
      <c r="J546" s="2" t="str">
        <f>IF(H546="",IF(H545="","",SUM(J$6:J545)),I546*($G$2/12))</f>
        <v/>
      </c>
      <c r="K546" s="2" t="str">
        <f>IF(H546="",IF(H545="","",SUM($K$6:K545)),L546-J546)</f>
        <v/>
      </c>
      <c r="L546" s="2" t="str">
        <f>IF(H546="",IF(H545="","",SUM($L$6:L545)),I546*(100%+($G$2/12))^($J$2-H545)*($G$2/12)/((100%+$G$2/12)^($J$2-H545)-1))</f>
        <v/>
      </c>
      <c r="P546" s="44" t="str">
        <f t="shared" si="65"/>
        <v/>
      </c>
      <c r="Q546" s="44" t="str">
        <f t="shared" si="68"/>
        <v/>
      </c>
      <c r="R546" s="2" t="str">
        <f t="shared" si="69"/>
        <v/>
      </c>
      <c r="S546" s="12" t="str">
        <f t="shared" si="70"/>
        <v/>
      </c>
    </row>
    <row r="547" spans="3:19" x14ac:dyDescent="0.35">
      <c r="C547" s="2" t="str">
        <f t="shared" si="71"/>
        <v/>
      </c>
      <c r="D547" s="2" t="str">
        <f>IF(B547="",IF(B546="","",SUM($D$6:D546)),C547*($G$2/12))</f>
        <v/>
      </c>
      <c r="E547" s="2" t="str">
        <f>IF(B547="",IF(B546="","",SUM($E$6:E546)),(E546+(C546*((1+$G$1)^(1/12)-1))/($J$2-B545)))</f>
        <v/>
      </c>
      <c r="F547" s="2" t="str">
        <f>IF(B547="",IF(B546="","",SUM($F$6:F546)),D547+E547)</f>
        <v/>
      </c>
      <c r="H547" s="1" t="str">
        <f t="shared" si="66"/>
        <v/>
      </c>
      <c r="I547" s="2" t="str">
        <f t="shared" si="67"/>
        <v/>
      </c>
      <c r="J547" s="2" t="str">
        <f>IF(H547="",IF(H546="","",SUM(J$6:J546)),I547*($G$2/12))</f>
        <v/>
      </c>
      <c r="K547" s="2" t="str">
        <f>IF(H547="",IF(H546="","",SUM($K$6:K546)),L547-J547)</f>
        <v/>
      </c>
      <c r="L547" s="2" t="str">
        <f>IF(H547="",IF(H546="","",SUM($L$6:L546)),I547*(100%+($G$2/12))^($J$2-H546)*($G$2/12)/((100%+$G$2/12)^($J$2-H546)-1))</f>
        <v/>
      </c>
      <c r="P547" s="44" t="str">
        <f t="shared" si="65"/>
        <v/>
      </c>
      <c r="Q547" s="44" t="str">
        <f t="shared" si="68"/>
        <v/>
      </c>
      <c r="R547" s="2" t="str">
        <f t="shared" si="69"/>
        <v/>
      </c>
      <c r="S547" s="12" t="str">
        <f t="shared" si="70"/>
        <v/>
      </c>
    </row>
    <row r="548" spans="3:19" x14ac:dyDescent="0.35">
      <c r="C548" s="2" t="str">
        <f t="shared" si="71"/>
        <v/>
      </c>
      <c r="D548" s="2" t="str">
        <f>IF(B548="",IF(B547="","",SUM($D$6:D547)),C548*($G$2/12))</f>
        <v/>
      </c>
      <c r="E548" s="2" t="str">
        <f>IF(B548="",IF(B547="","",SUM($E$6:E547)),(E547+(C547*((1+$G$1)^(1/12)-1))/($J$2-B546)))</f>
        <v/>
      </c>
      <c r="F548" s="2" t="str">
        <f>IF(B548="",IF(B547="","",SUM($F$6:F547)),D548+E548)</f>
        <v/>
      </c>
      <c r="H548" s="1" t="str">
        <f t="shared" si="66"/>
        <v/>
      </c>
      <c r="I548" s="2" t="str">
        <f t="shared" si="67"/>
        <v/>
      </c>
      <c r="J548" s="2" t="str">
        <f>IF(H548="",IF(H547="","",SUM(J$6:J547)),I548*($G$2/12))</f>
        <v/>
      </c>
      <c r="K548" s="2" t="str">
        <f>IF(H548="",IF(H547="","",SUM($K$6:K547)),L548-J548)</f>
        <v/>
      </c>
      <c r="L548" s="2" t="str">
        <f>IF(H548="",IF(H547="","",SUM($L$6:L547)),I548*(100%+($G$2/12))^($J$2-H547)*($G$2/12)/((100%+$G$2/12)^($J$2-H547)-1))</f>
        <v/>
      </c>
      <c r="P548" s="44" t="str">
        <f t="shared" si="65"/>
        <v/>
      </c>
      <c r="Q548" s="44" t="str">
        <f t="shared" si="68"/>
        <v/>
      </c>
      <c r="R548" s="2" t="str">
        <f t="shared" si="69"/>
        <v/>
      </c>
      <c r="S548" s="12" t="str">
        <f t="shared" si="70"/>
        <v/>
      </c>
    </row>
    <row r="549" spans="3:19" x14ac:dyDescent="0.35">
      <c r="C549" s="2" t="str">
        <f t="shared" si="71"/>
        <v/>
      </c>
      <c r="D549" s="2" t="str">
        <f>IF(B549="",IF(B548="","",SUM($D$6:D548)),C549*($G$2/12))</f>
        <v/>
      </c>
      <c r="E549" s="2" t="str">
        <f>IF(B549="",IF(B548="","",SUM($E$6:E548)),(E548+(C548*((1+$G$1)^(1/12)-1))/($J$2-B547)))</f>
        <v/>
      </c>
      <c r="F549" s="2" t="str">
        <f>IF(B549="",IF(B548="","",SUM($F$6:F548)),D549+E549)</f>
        <v/>
      </c>
      <c r="H549" s="1" t="str">
        <f t="shared" si="66"/>
        <v/>
      </c>
      <c r="I549" s="2" t="str">
        <f t="shared" si="67"/>
        <v/>
      </c>
      <c r="J549" s="2" t="str">
        <f>IF(H549="",IF(H548="","",SUM(J$6:J548)),I549*($G$2/12))</f>
        <v/>
      </c>
      <c r="K549" s="2" t="str">
        <f>IF(H549="",IF(H548="","",SUM($K$6:K548)),L549-J549)</f>
        <v/>
      </c>
      <c r="L549" s="2" t="str">
        <f>IF(H549="",IF(H548="","",SUM($L$6:L548)),I549*(100%+($G$2/12))^($J$2-H548)*($G$2/12)/((100%+$G$2/12)^($J$2-H548)-1))</f>
        <v/>
      </c>
      <c r="P549" s="44" t="str">
        <f t="shared" si="65"/>
        <v/>
      </c>
      <c r="Q549" s="44" t="str">
        <f t="shared" si="68"/>
        <v/>
      </c>
      <c r="R549" s="2" t="str">
        <f t="shared" si="69"/>
        <v/>
      </c>
      <c r="S549" s="12" t="str">
        <f t="shared" si="70"/>
        <v/>
      </c>
    </row>
    <row r="550" spans="3:19" x14ac:dyDescent="0.35">
      <c r="C550" s="2" t="str">
        <f t="shared" si="71"/>
        <v/>
      </c>
      <c r="D550" s="2" t="str">
        <f>IF(B550="",IF(B549="","",SUM($D$6:D549)),C550*($G$2/12))</f>
        <v/>
      </c>
      <c r="E550" s="2" t="str">
        <f>IF(B550="",IF(B549="","",SUM($E$6:E549)),(E549+(C549*((1+$G$1)^(1/12)-1))/($J$2-B548)))</f>
        <v/>
      </c>
      <c r="F550" s="2" t="str">
        <f>IF(B550="",IF(B549="","",SUM($F$6:F549)),D550+E550)</f>
        <v/>
      </c>
      <c r="H550" s="1" t="str">
        <f t="shared" si="66"/>
        <v/>
      </c>
      <c r="I550" s="2" t="str">
        <f t="shared" si="67"/>
        <v/>
      </c>
      <c r="J550" s="2" t="str">
        <f>IF(H550="",IF(H549="","",SUM(J$6:J549)),I550*($G$2/12))</f>
        <v/>
      </c>
      <c r="K550" s="2" t="str">
        <f>IF(H550="",IF(H549="","",SUM($K$6:K549)),L550-J550)</f>
        <v/>
      </c>
      <c r="L550" s="2" t="str">
        <f>IF(H550="",IF(H549="","",SUM($L$6:L549)),I550*(100%+($G$2/12))^($J$2-H549)*($G$2/12)/((100%+$G$2/12)^($J$2-H549)-1))</f>
        <v/>
      </c>
      <c r="P550" s="44" t="str">
        <f t="shared" si="65"/>
        <v/>
      </c>
      <c r="Q550" s="44" t="str">
        <f t="shared" si="68"/>
        <v/>
      </c>
      <c r="R550" s="2" t="str">
        <f t="shared" si="69"/>
        <v/>
      </c>
      <c r="S550" s="12" t="str">
        <f t="shared" si="70"/>
        <v/>
      </c>
    </row>
    <row r="551" spans="3:19" x14ac:dyDescent="0.35">
      <c r="C551" s="2" t="str">
        <f t="shared" si="71"/>
        <v/>
      </c>
      <c r="D551" s="2" t="str">
        <f>IF(B551="",IF(B550="","",SUM($D$6:D550)),C551*($G$2/12))</f>
        <v/>
      </c>
      <c r="E551" s="2" t="str">
        <f>IF(B551="",IF(B550="","",SUM($E$6:E550)),(E550+(C550*((1+$G$1)^(1/12)-1))/($J$2-B549)))</f>
        <v/>
      </c>
      <c r="F551" s="2" t="str">
        <f>IF(B551="",IF(B550="","",SUM($F$6:F550)),D551+E551)</f>
        <v/>
      </c>
      <c r="H551" s="1" t="str">
        <f t="shared" si="66"/>
        <v/>
      </c>
      <c r="I551" s="2" t="str">
        <f t="shared" si="67"/>
        <v/>
      </c>
      <c r="J551" s="2" t="str">
        <f>IF(H551="",IF(H550="","",SUM(J$6:J550)),I551*($G$2/12))</f>
        <v/>
      </c>
      <c r="K551" s="2" t="str">
        <f>IF(H551="",IF(H550="","",SUM($K$6:K550)),L551-J551)</f>
        <v/>
      </c>
      <c r="L551" s="2" t="str">
        <f>IF(H551="",IF(H550="","",SUM($L$6:L550)),I551*(100%+($G$2/12))^($J$2-H550)*($G$2/12)/((100%+$G$2/12)^($J$2-H550)-1))</f>
        <v/>
      </c>
      <c r="P551" s="44" t="str">
        <f t="shared" si="65"/>
        <v/>
      </c>
      <c r="Q551" s="44" t="str">
        <f t="shared" si="68"/>
        <v/>
      </c>
      <c r="R551" s="2" t="str">
        <f t="shared" si="69"/>
        <v/>
      </c>
      <c r="S551" s="12" t="str">
        <f t="shared" si="70"/>
        <v/>
      </c>
    </row>
    <row r="552" spans="3:19" x14ac:dyDescent="0.35">
      <c r="C552" s="2" t="str">
        <f t="shared" si="71"/>
        <v/>
      </c>
      <c r="D552" s="2" t="str">
        <f>IF(B552="",IF(B551="","",SUM($D$6:D551)),C552*($G$2/12))</f>
        <v/>
      </c>
      <c r="E552" s="2" t="str">
        <f>IF(B552="",IF(B551="","",SUM($E$6:E551)),(E551+(C551*((1+$G$1)^(1/12)-1))/($J$2-B550)))</f>
        <v/>
      </c>
      <c r="F552" s="2" t="str">
        <f>IF(B552="",IF(B551="","",SUM($F$6:F551)),D552+E552)</f>
        <v/>
      </c>
      <c r="H552" s="1" t="str">
        <f t="shared" si="66"/>
        <v/>
      </c>
      <c r="I552" s="2" t="str">
        <f t="shared" si="67"/>
        <v/>
      </c>
      <c r="J552" s="2" t="str">
        <f>IF(H552="",IF(H551="","",SUM(J$6:J551)),I552*($G$2/12))</f>
        <v/>
      </c>
      <c r="K552" s="2" t="str">
        <f>IF(H552="",IF(H551="","",SUM($K$6:K551)),L552-J552)</f>
        <v/>
      </c>
      <c r="L552" s="2" t="str">
        <f>IF(H552="",IF(H551="","",SUM($L$6:L551)),I552*(100%+($G$2/12))^($J$2-H551)*($G$2/12)/((100%+$G$2/12)^($J$2-H551)-1))</f>
        <v/>
      </c>
      <c r="P552" s="44" t="str">
        <f t="shared" si="65"/>
        <v/>
      </c>
      <c r="Q552" s="44" t="str">
        <f t="shared" si="68"/>
        <v/>
      </c>
      <c r="R552" s="2" t="str">
        <f t="shared" si="69"/>
        <v/>
      </c>
      <c r="S552" s="12" t="str">
        <f t="shared" si="70"/>
        <v/>
      </c>
    </row>
    <row r="553" spans="3:19" x14ac:dyDescent="0.35">
      <c r="C553" s="2" t="str">
        <f t="shared" si="71"/>
        <v/>
      </c>
      <c r="D553" s="2" t="str">
        <f>IF(B553="",IF(B552="","",SUM($D$6:D552)),C553*($G$2/12))</f>
        <v/>
      </c>
      <c r="E553" s="2" t="str">
        <f>IF(B553="",IF(B552="","",SUM($E$6:E552)),(E552+(C552*((1+$G$1)^(1/12)-1))/($J$2-B551)))</f>
        <v/>
      </c>
      <c r="F553" s="2" t="str">
        <f>IF(B553="",IF(B552="","",SUM($F$6:F552)),D553+E553)</f>
        <v/>
      </c>
      <c r="H553" s="1" t="str">
        <f t="shared" si="66"/>
        <v/>
      </c>
      <c r="I553" s="2" t="str">
        <f t="shared" si="67"/>
        <v/>
      </c>
      <c r="J553" s="2" t="str">
        <f>IF(H553="",IF(H552="","",SUM(J$6:J552)),I553*($G$2/12))</f>
        <v/>
      </c>
      <c r="K553" s="2" t="str">
        <f>IF(H553="",IF(H552="","",SUM($K$6:K552)),L553-J553)</f>
        <v/>
      </c>
      <c r="L553" s="2" t="str">
        <f>IF(H553="",IF(H552="","",SUM($L$6:L552)),I553*(100%+($G$2/12))^($J$2-H552)*($G$2/12)/((100%+$G$2/12)^($J$2-H552)-1))</f>
        <v/>
      </c>
      <c r="P553" s="44" t="str">
        <f t="shared" si="65"/>
        <v/>
      </c>
      <c r="Q553" s="44" t="str">
        <f t="shared" si="68"/>
        <v/>
      </c>
      <c r="R553" s="2" t="str">
        <f t="shared" si="69"/>
        <v/>
      </c>
      <c r="S553" s="12" t="str">
        <f t="shared" si="70"/>
        <v/>
      </c>
    </row>
    <row r="554" spans="3:19" x14ac:dyDescent="0.35">
      <c r="C554" s="2" t="str">
        <f t="shared" si="71"/>
        <v/>
      </c>
      <c r="D554" s="2" t="str">
        <f>IF(B554="",IF(B553="","",SUM($D$6:D553)),C554*($G$2/12))</f>
        <v/>
      </c>
      <c r="E554" s="2" t="str">
        <f>IF(B554="",IF(B553="","",SUM($E$6:E553)),(E553+(C553*((1+$G$1)^(1/12)-1))/($J$2-B552)))</f>
        <v/>
      </c>
      <c r="F554" s="2" t="str">
        <f>IF(B554="",IF(B553="","",SUM($F$6:F553)),D554+E554)</f>
        <v/>
      </c>
      <c r="H554" s="1" t="str">
        <f t="shared" si="66"/>
        <v/>
      </c>
      <c r="I554" s="2" t="str">
        <f t="shared" si="67"/>
        <v/>
      </c>
      <c r="J554" s="2" t="str">
        <f>IF(H554="",IF(H553="","",SUM(J$6:J553)),I554*($G$2/12))</f>
        <v/>
      </c>
      <c r="K554" s="2" t="str">
        <f>IF(H554="",IF(H553="","",SUM($K$6:K553)),L554-J554)</f>
        <v/>
      </c>
      <c r="L554" s="2" t="str">
        <f>IF(H554="",IF(H553="","",SUM($L$6:L553)),I554*(100%+($G$2/12))^($J$2-H553)*($G$2/12)/((100%+$G$2/12)^($J$2-H553)-1))</f>
        <v/>
      </c>
      <c r="P554" s="44" t="str">
        <f t="shared" si="65"/>
        <v/>
      </c>
      <c r="Q554" s="44" t="str">
        <f t="shared" si="68"/>
        <v/>
      </c>
      <c r="R554" s="2" t="str">
        <f t="shared" si="69"/>
        <v/>
      </c>
      <c r="S554" s="12" t="str">
        <f t="shared" si="70"/>
        <v/>
      </c>
    </row>
    <row r="555" spans="3:19" x14ac:dyDescent="0.35">
      <c r="C555" s="2" t="str">
        <f t="shared" si="71"/>
        <v/>
      </c>
      <c r="D555" s="2" t="str">
        <f>IF(B555="",IF(B554="","",SUM($D$6:D554)),C555*($G$2/12))</f>
        <v/>
      </c>
      <c r="E555" s="2" t="str">
        <f>IF(B555="",IF(B554="","",SUM($E$6:E554)),(E554+(C554*((1+$G$1)^(1/12)-1))/($J$2-B553)))</f>
        <v/>
      </c>
      <c r="F555" s="2" t="str">
        <f>IF(B555="",IF(B554="","",SUM($F$6:F554)),D555+E555)</f>
        <v/>
      </c>
      <c r="H555" s="1" t="str">
        <f t="shared" si="66"/>
        <v/>
      </c>
      <c r="I555" s="2" t="str">
        <f t="shared" si="67"/>
        <v/>
      </c>
      <c r="J555" s="2" t="str">
        <f>IF(H555="",IF(H554="","",SUM(J$6:J554)),I555*($G$2/12))</f>
        <v/>
      </c>
      <c r="K555" s="2" t="str">
        <f>IF(H555="",IF(H554="","",SUM($K$6:K554)),L555-J555)</f>
        <v/>
      </c>
      <c r="L555" s="2" t="str">
        <f>IF(H555="",IF(H554="","",SUM($L$6:L554)),I555*(100%+($G$2/12))^($J$2-H554)*($G$2/12)/((100%+$G$2/12)^($J$2-H554)-1))</f>
        <v/>
      </c>
      <c r="P555" s="44" t="str">
        <f t="shared" si="65"/>
        <v/>
      </c>
      <c r="Q555" s="44" t="str">
        <f t="shared" si="68"/>
        <v/>
      </c>
      <c r="R555" s="2" t="str">
        <f t="shared" si="69"/>
        <v/>
      </c>
      <c r="S555" s="12" t="str">
        <f t="shared" si="70"/>
        <v/>
      </c>
    </row>
    <row r="556" spans="3:19" x14ac:dyDescent="0.35">
      <c r="C556" s="2" t="str">
        <f t="shared" si="71"/>
        <v/>
      </c>
      <c r="D556" s="2" t="str">
        <f>IF(B556="",IF(B555="","",SUM($D$6:D555)),C556*($G$2/12))</f>
        <v/>
      </c>
      <c r="E556" s="2" t="str">
        <f>IF(B556="",IF(B555="","",SUM($E$6:E555)),(E555+(C555*((1+$G$1)^(1/12)-1))/($J$2-B554)))</f>
        <v/>
      </c>
      <c r="F556" s="2" t="str">
        <f>IF(B556="",IF(B555="","",SUM($F$6:F555)),D556+E556)</f>
        <v/>
      </c>
      <c r="H556" s="1" t="str">
        <f t="shared" si="66"/>
        <v/>
      </c>
      <c r="I556" s="2" t="str">
        <f t="shared" si="67"/>
        <v/>
      </c>
      <c r="J556" s="2" t="str">
        <f>IF(H556="",IF(H555="","",SUM(J$6:J555)),I556*($G$2/12))</f>
        <v/>
      </c>
      <c r="K556" s="2" t="str">
        <f>IF(H556="",IF(H555="","",SUM($K$6:K555)),L556-J556)</f>
        <v/>
      </c>
      <c r="L556" s="2" t="str">
        <f>IF(H556="",IF(H555="","",SUM($L$6:L555)),I556*(100%+($G$2/12))^($J$2-H555)*($G$2/12)/((100%+$G$2/12)^($J$2-H555)-1))</f>
        <v/>
      </c>
      <c r="P556" s="44" t="str">
        <f t="shared" si="65"/>
        <v/>
      </c>
      <c r="Q556" s="44" t="str">
        <f t="shared" si="68"/>
        <v/>
      </c>
      <c r="R556" s="2" t="str">
        <f t="shared" si="69"/>
        <v/>
      </c>
      <c r="S556" s="12" t="str">
        <f t="shared" si="70"/>
        <v/>
      </c>
    </row>
    <row r="557" spans="3:19" x14ac:dyDescent="0.35">
      <c r="C557" s="2" t="str">
        <f t="shared" si="71"/>
        <v/>
      </c>
      <c r="D557" s="2" t="str">
        <f>IF(B557="",IF(B556="","",SUM($D$6:D556)),C557*($G$2/12))</f>
        <v/>
      </c>
      <c r="E557" s="2" t="str">
        <f>IF(B557="",IF(B556="","",SUM($E$6:E556)),(E556+(C556*((1+$G$1)^(1/12)-1))/($J$2-B555)))</f>
        <v/>
      </c>
      <c r="F557" s="2" t="str">
        <f>IF(B557="",IF(B556="","",SUM($F$6:F556)),D557+E557)</f>
        <v/>
      </c>
      <c r="H557" s="1" t="str">
        <f t="shared" si="66"/>
        <v/>
      </c>
      <c r="I557" s="2" t="str">
        <f t="shared" si="67"/>
        <v/>
      </c>
      <c r="J557" s="2" t="str">
        <f>IF(H557="",IF(H556="","",SUM(J$6:J556)),I557*($G$2/12))</f>
        <v/>
      </c>
      <c r="K557" s="2" t="str">
        <f>IF(H557="",IF(H556="","",SUM($K$6:K556)),L557-J557)</f>
        <v/>
      </c>
      <c r="L557" s="2" t="str">
        <f>IF(H557="",IF(H556="","",SUM($L$6:L556)),I557*(100%+($G$2/12))^($J$2-H556)*($G$2/12)/((100%+$G$2/12)^($J$2-H556)-1))</f>
        <v/>
      </c>
      <c r="P557" s="44" t="str">
        <f t="shared" si="65"/>
        <v/>
      </c>
      <c r="Q557" s="44" t="str">
        <f t="shared" si="68"/>
        <v/>
      </c>
      <c r="R557" s="2" t="str">
        <f t="shared" si="69"/>
        <v/>
      </c>
      <c r="S557" s="12" t="str">
        <f t="shared" si="70"/>
        <v/>
      </c>
    </row>
    <row r="558" spans="3:19" x14ac:dyDescent="0.35">
      <c r="C558" s="2" t="str">
        <f t="shared" si="71"/>
        <v/>
      </c>
      <c r="D558" s="2" t="str">
        <f>IF(B558="",IF(B557="","",SUM($D$6:D557)),C558*($G$2/12))</f>
        <v/>
      </c>
      <c r="E558" s="2" t="str">
        <f>IF(B558="",IF(B557="","",SUM($E$6:E557)),(E557+(C557*((1+$G$1)^(1/12)-1))/($J$2-B556)))</f>
        <v/>
      </c>
      <c r="F558" s="2" t="str">
        <f>IF(B558="",IF(B557="","",SUM($F$6:F557)),D558+E558)</f>
        <v/>
      </c>
      <c r="H558" s="1" t="str">
        <f t="shared" si="66"/>
        <v/>
      </c>
      <c r="I558" s="2" t="str">
        <f t="shared" si="67"/>
        <v/>
      </c>
      <c r="J558" s="2" t="str">
        <f>IF(H558="",IF(H557="","",SUM(J$6:J557)),I558*($G$2/12))</f>
        <v/>
      </c>
      <c r="K558" s="2" t="str">
        <f>IF(H558="",IF(H557="","",SUM($K$6:K557)),L558-J558)</f>
        <v/>
      </c>
      <c r="L558" s="2" t="str">
        <f>IF(H558="",IF(H557="","",SUM($L$6:L557)),I558*(100%+($G$2/12))^($J$2-H557)*($G$2/12)/((100%+$G$2/12)^($J$2-H557)-1))</f>
        <v/>
      </c>
      <c r="P558" s="44" t="str">
        <f t="shared" si="65"/>
        <v/>
      </c>
      <c r="Q558" s="44" t="str">
        <f t="shared" si="68"/>
        <v/>
      </c>
      <c r="R558" s="2" t="str">
        <f t="shared" si="69"/>
        <v/>
      </c>
      <c r="S558" s="12" t="str">
        <f t="shared" si="70"/>
        <v/>
      </c>
    </row>
    <row r="559" spans="3:19" x14ac:dyDescent="0.35">
      <c r="C559" s="2" t="str">
        <f t="shared" si="71"/>
        <v/>
      </c>
      <c r="D559" s="2" t="str">
        <f>IF(B559="",IF(B558="","",SUM($D$6:D558)),C559*($G$2/12))</f>
        <v/>
      </c>
      <c r="E559" s="2" t="str">
        <f>IF(B559="",IF(B558="","",SUM($E$6:E558)),(E558+(C558*((1+$G$1)^(1/12)-1))/($J$2-B557)))</f>
        <v/>
      </c>
      <c r="F559" s="2" t="str">
        <f>IF(B559="",IF(B558="","",SUM($F$6:F558)),D559+E559)</f>
        <v/>
      </c>
      <c r="H559" s="1" t="str">
        <f t="shared" si="66"/>
        <v/>
      </c>
      <c r="I559" s="2" t="str">
        <f t="shared" si="67"/>
        <v/>
      </c>
      <c r="J559" s="2" t="str">
        <f>IF(H559="",IF(H558="","",SUM(J$6:J558)),I559*($G$2/12))</f>
        <v/>
      </c>
      <c r="K559" s="2" t="str">
        <f>IF(H559="",IF(H558="","",SUM($K$6:K558)),L559-J559)</f>
        <v/>
      </c>
      <c r="L559" s="2" t="str">
        <f>IF(H559="",IF(H558="","",SUM($L$6:L558)),I559*(100%+($G$2/12))^($J$2-H558)*($G$2/12)/((100%+$G$2/12)^($J$2-H558)-1))</f>
        <v/>
      </c>
      <c r="P559" s="44" t="str">
        <f t="shared" si="65"/>
        <v/>
      </c>
      <c r="Q559" s="44" t="str">
        <f t="shared" si="68"/>
        <v/>
      </c>
      <c r="R559" s="2" t="str">
        <f t="shared" si="69"/>
        <v/>
      </c>
      <c r="S559" s="12" t="str">
        <f t="shared" si="70"/>
        <v/>
      </c>
    </row>
    <row r="560" spans="3:19" x14ac:dyDescent="0.35">
      <c r="C560" s="2" t="str">
        <f t="shared" si="71"/>
        <v/>
      </c>
      <c r="D560" s="2" t="str">
        <f>IF(B560="",IF(B559="","",SUM($D$6:D559)),C560*($G$2/12))</f>
        <v/>
      </c>
      <c r="E560" s="2" t="str">
        <f>IF(B560="",IF(B559="","",SUM($E$6:E559)),(E559+(C559*((1+$G$1)^(1/12)-1))/($J$2-B558)))</f>
        <v/>
      </c>
      <c r="F560" s="2" t="str">
        <f>IF(B560="",IF(B559="","",SUM($F$6:F559)),D560+E560)</f>
        <v/>
      </c>
      <c r="H560" s="1" t="str">
        <f t="shared" si="66"/>
        <v/>
      </c>
      <c r="I560" s="2" t="str">
        <f t="shared" si="67"/>
        <v/>
      </c>
      <c r="J560" s="2" t="str">
        <f>IF(H560="",IF(H559="","",SUM(J$6:J559)),I560*($G$2/12))</f>
        <v/>
      </c>
      <c r="K560" s="2" t="str">
        <f>IF(H560="",IF(H559="","",SUM($K$6:K559)),L560-J560)</f>
        <v/>
      </c>
      <c r="L560" s="2" t="str">
        <f>IF(H560="",IF(H559="","",SUM($L$6:L559)),I560*(100%+($G$2/12))^($J$2-H559)*($G$2/12)/((100%+$G$2/12)^($J$2-H559)-1))</f>
        <v/>
      </c>
      <c r="P560" s="44" t="str">
        <f t="shared" si="65"/>
        <v/>
      </c>
      <c r="Q560" s="44" t="str">
        <f t="shared" si="68"/>
        <v/>
      </c>
      <c r="R560" s="2" t="str">
        <f t="shared" si="69"/>
        <v/>
      </c>
      <c r="S560" s="12" t="str">
        <f t="shared" si="70"/>
        <v/>
      </c>
    </row>
    <row r="561" spans="3:19" x14ac:dyDescent="0.35">
      <c r="C561" s="2" t="str">
        <f t="shared" si="71"/>
        <v/>
      </c>
      <c r="D561" s="2" t="str">
        <f>IF(B561="",IF(B560="","",SUM($D$6:D560)),C561*($G$2/12))</f>
        <v/>
      </c>
      <c r="E561" s="2" t="str">
        <f>IF(B561="",IF(B560="","",SUM($E$6:E560)),(E560+(C560*((1+$G$1)^(1/12)-1))/($J$2-B559)))</f>
        <v/>
      </c>
      <c r="F561" s="2" t="str">
        <f>IF(B561="",IF(B560="","",SUM($F$6:F560)),D561+E561)</f>
        <v/>
      </c>
      <c r="H561" s="1" t="str">
        <f t="shared" si="66"/>
        <v/>
      </c>
      <c r="I561" s="2" t="str">
        <f t="shared" si="67"/>
        <v/>
      </c>
      <c r="J561" s="2" t="str">
        <f>IF(H561="",IF(H560="","",SUM(J$6:J560)),I561*($G$2/12))</f>
        <v/>
      </c>
      <c r="K561" s="2" t="str">
        <f>IF(H561="",IF(H560="","",SUM($K$6:K560)),L561-J561)</f>
        <v/>
      </c>
      <c r="L561" s="2" t="str">
        <f>IF(H561="",IF(H560="","",SUM($L$6:L560)),I561*(100%+($G$2/12))^($J$2-H560)*($G$2/12)/((100%+$G$2/12)^($J$2-H560)-1))</f>
        <v/>
      </c>
      <c r="P561" s="44" t="str">
        <f t="shared" si="65"/>
        <v/>
      </c>
      <c r="Q561" s="44" t="str">
        <f t="shared" si="68"/>
        <v/>
      </c>
      <c r="R561" s="2" t="str">
        <f t="shared" si="69"/>
        <v/>
      </c>
      <c r="S561" s="12" t="str">
        <f t="shared" si="70"/>
        <v/>
      </c>
    </row>
    <row r="562" spans="3:19" x14ac:dyDescent="0.35">
      <c r="C562" s="2" t="str">
        <f t="shared" si="71"/>
        <v/>
      </c>
      <c r="D562" s="2" t="str">
        <f>IF(B562="",IF(B561="","",SUM($D$6:D561)),C562*($G$2/12))</f>
        <v/>
      </c>
      <c r="E562" s="2" t="str">
        <f>IF(B562="",IF(B561="","",SUM($E$6:E561)),(E561+(C561*((1+$G$1)^(1/12)-1))/($J$2-B560)))</f>
        <v/>
      </c>
      <c r="F562" s="2" t="str">
        <f>IF(B562="",IF(B561="","",SUM($F$6:F561)),D562+E562)</f>
        <v/>
      </c>
      <c r="H562" s="1" t="str">
        <f t="shared" si="66"/>
        <v/>
      </c>
      <c r="I562" s="2" t="str">
        <f t="shared" si="67"/>
        <v/>
      </c>
      <c r="J562" s="2" t="str">
        <f>IF(H562="",IF(H561="","",SUM(J$6:J561)),I562*($G$2/12))</f>
        <v/>
      </c>
      <c r="K562" s="2" t="str">
        <f>IF(H562="",IF(H561="","",SUM($K$6:K561)),L562-J562)</f>
        <v/>
      </c>
      <c r="L562" s="2" t="str">
        <f>IF(H562="",IF(H561="","",SUM($L$6:L561)),I562*(100%+($G$2/12))^($J$2-H561)*($G$2/12)/((100%+$G$2/12)^($J$2-H561)-1))</f>
        <v/>
      </c>
      <c r="P562" s="44" t="str">
        <f t="shared" si="65"/>
        <v/>
      </c>
      <c r="Q562" s="44" t="str">
        <f t="shared" si="68"/>
        <v/>
      </c>
      <c r="R562" s="2" t="str">
        <f t="shared" si="69"/>
        <v/>
      </c>
      <c r="S562" s="12" t="str">
        <f t="shared" si="70"/>
        <v/>
      </c>
    </row>
    <row r="563" spans="3:19" x14ac:dyDescent="0.35">
      <c r="C563" s="2" t="str">
        <f t="shared" si="71"/>
        <v/>
      </c>
      <c r="D563" s="2" t="str">
        <f>IF(B563="",IF(B562="","",SUM($D$6:D562)),C563*($G$2/12))</f>
        <v/>
      </c>
      <c r="E563" s="2" t="str">
        <f>IF(B563="",IF(B562="","",SUM($E$6:E562)),(E562+(C562*((1+$G$1)^(1/12)-1))/($J$2-B561)))</f>
        <v/>
      </c>
      <c r="F563" s="2" t="str">
        <f>IF(B563="",IF(B562="","",SUM($F$6:F562)),D563+E563)</f>
        <v/>
      </c>
      <c r="H563" s="1" t="str">
        <f t="shared" si="66"/>
        <v/>
      </c>
      <c r="I563" s="2" t="str">
        <f t="shared" si="67"/>
        <v/>
      </c>
      <c r="J563" s="2" t="str">
        <f>IF(H563="",IF(H562="","",SUM(J$6:J562)),I563*($G$2/12))</f>
        <v/>
      </c>
      <c r="K563" s="2" t="str">
        <f>IF(H563="",IF(H562="","",SUM($K$6:K562)),L563-J563)</f>
        <v/>
      </c>
      <c r="L563" s="2" t="str">
        <f>IF(H563="",IF(H562="","",SUM($L$6:L562)),I563*(100%+($G$2/12))^($J$2-H562)*($G$2/12)/((100%+$G$2/12)^($J$2-H562)-1))</f>
        <v/>
      </c>
      <c r="P563" s="44" t="str">
        <f t="shared" si="65"/>
        <v/>
      </c>
      <c r="Q563" s="44" t="str">
        <f t="shared" si="68"/>
        <v/>
      </c>
      <c r="R563" s="2" t="str">
        <f t="shared" si="69"/>
        <v/>
      </c>
      <c r="S563" s="12" t="str">
        <f t="shared" si="70"/>
        <v/>
      </c>
    </row>
    <row r="564" spans="3:19" x14ac:dyDescent="0.35">
      <c r="C564" s="2" t="str">
        <f t="shared" si="71"/>
        <v/>
      </c>
      <c r="D564" s="2" t="str">
        <f>IF(B564="",IF(B563="","",SUM($D$6:D563)),C564*($G$2/12))</f>
        <v/>
      </c>
      <c r="E564" s="2" t="str">
        <f>IF(B564="",IF(B563="","",SUM($E$6:E563)),(E563+(C563*((1+$G$1)^(1/12)-1))/($J$2-B562)))</f>
        <v/>
      </c>
      <c r="F564" s="2" t="str">
        <f>IF(B564="",IF(B563="","",SUM($F$6:F563)),D564+E564)</f>
        <v/>
      </c>
      <c r="H564" s="1" t="str">
        <f t="shared" si="66"/>
        <v/>
      </c>
      <c r="I564" s="2" t="str">
        <f t="shared" si="67"/>
        <v/>
      </c>
      <c r="J564" s="2" t="str">
        <f>IF(H564="",IF(H563="","",SUM(J$6:J563)),I564*($G$2/12))</f>
        <v/>
      </c>
      <c r="K564" s="2" t="str">
        <f>IF(H564="",IF(H563="","",SUM($K$6:K563)),L564-J564)</f>
        <v/>
      </c>
      <c r="L564" s="2" t="str">
        <f>IF(H564="",IF(H563="","",SUM($L$6:L563)),I564*(100%+($G$2/12))^($J$2-H563)*($G$2/12)/((100%+$G$2/12)^($J$2-H563)-1))</f>
        <v/>
      </c>
      <c r="P564" s="44" t="str">
        <f t="shared" si="65"/>
        <v/>
      </c>
      <c r="Q564" s="44" t="str">
        <f t="shared" si="68"/>
        <v/>
      </c>
      <c r="R564" s="2" t="str">
        <f t="shared" si="69"/>
        <v/>
      </c>
      <c r="S564" s="12" t="str">
        <f t="shared" si="70"/>
        <v/>
      </c>
    </row>
    <row r="565" spans="3:19" x14ac:dyDescent="0.35">
      <c r="C565" s="2" t="str">
        <f t="shared" si="71"/>
        <v/>
      </c>
      <c r="D565" s="2" t="str">
        <f>IF(B565="",IF(B564="","",SUM($D$6:D564)),C565*($G$2/12))</f>
        <v/>
      </c>
      <c r="E565" s="2" t="str">
        <f>IF(B565="",IF(B564="","",SUM($E$6:E564)),(E564+(C564*((1+$G$1)^(1/12)-1))/($J$2-B563)))</f>
        <v/>
      </c>
      <c r="F565" s="2" t="str">
        <f>IF(B565="",IF(B564="","",SUM($F$6:F564)),D565+E565)</f>
        <v/>
      </c>
      <c r="H565" s="1" t="str">
        <f t="shared" si="66"/>
        <v/>
      </c>
      <c r="I565" s="2" t="str">
        <f t="shared" si="67"/>
        <v/>
      </c>
      <c r="J565" s="2" t="str">
        <f>IF(H565="",IF(H564="","",SUM(J$6:J564)),I565*($G$2/12))</f>
        <v/>
      </c>
      <c r="K565" s="2" t="str">
        <f>IF(H565="",IF(H564="","",SUM($K$6:K564)),L565-J565)</f>
        <v/>
      </c>
      <c r="L565" s="2" t="str">
        <f>IF(H565="",IF(H564="","",SUM($L$6:L564)),I565*(100%+($G$2/12))^($J$2-H564)*($G$2/12)/((100%+$G$2/12)^($J$2-H564)-1))</f>
        <v/>
      </c>
      <c r="P565" s="44" t="str">
        <f t="shared" si="65"/>
        <v/>
      </c>
      <c r="Q565" s="44" t="str">
        <f t="shared" si="68"/>
        <v/>
      </c>
      <c r="R565" s="2" t="str">
        <f t="shared" si="69"/>
        <v/>
      </c>
      <c r="S565" s="12" t="str">
        <f t="shared" si="70"/>
        <v/>
      </c>
    </row>
    <row r="566" spans="3:19" x14ac:dyDescent="0.35">
      <c r="C566" s="2" t="str">
        <f t="shared" si="71"/>
        <v/>
      </c>
      <c r="D566" s="2" t="str">
        <f>IF(B566="",IF(B565="","",SUM($D$6:D565)),C566*($G$2/12))</f>
        <v/>
      </c>
      <c r="E566" s="2" t="str">
        <f>IF(B566="",IF(B565="","",SUM($E$6:E565)),(E565+(C565*((1+$G$1)^(1/12)-1))/($J$2-B564)))</f>
        <v/>
      </c>
      <c r="F566" s="2" t="str">
        <f>IF(B566="",IF(B565="","",SUM($F$6:F565)),D566+E566)</f>
        <v/>
      </c>
      <c r="H566" s="1" t="str">
        <f t="shared" si="66"/>
        <v/>
      </c>
      <c r="I566" s="2" t="str">
        <f t="shared" si="67"/>
        <v/>
      </c>
      <c r="J566" s="2" t="str">
        <f>IF(H566="",IF(H565="","",SUM(J$6:J565)),I566*($G$2/12))</f>
        <v/>
      </c>
      <c r="K566" s="2" t="str">
        <f>IF(H566="",IF(H565="","",SUM($K$6:K565)),L566-J566)</f>
        <v/>
      </c>
      <c r="L566" s="2" t="str">
        <f>IF(H566="",IF(H565="","",SUM($L$6:L565)),I566*(100%+($G$2/12))^($J$2-H565)*($G$2/12)/((100%+$G$2/12)^($J$2-H565)-1))</f>
        <v/>
      </c>
      <c r="P566" s="44" t="str">
        <f t="shared" si="65"/>
        <v/>
      </c>
      <c r="Q566" s="44" t="str">
        <f t="shared" si="68"/>
        <v/>
      </c>
      <c r="R566" s="2" t="str">
        <f t="shared" si="69"/>
        <v/>
      </c>
      <c r="S566" s="12" t="str">
        <f t="shared" si="70"/>
        <v/>
      </c>
    </row>
    <row r="567" spans="3:19" x14ac:dyDescent="0.35">
      <c r="C567" s="2" t="str">
        <f t="shared" si="71"/>
        <v/>
      </c>
      <c r="D567" s="2" t="str">
        <f>IF(B567="",IF(B566="","",SUM($D$6:D566)),C567*($G$2/12))</f>
        <v/>
      </c>
      <c r="E567" s="2" t="str">
        <f>IF(B567="",IF(B566="","",SUM($E$6:E566)),(E566+(C566*((1+$G$1)^(1/12)-1))/($J$2-B565)))</f>
        <v/>
      </c>
      <c r="F567" s="2" t="str">
        <f>IF(B567="",IF(B566="","",SUM($F$6:F566)),D567+E567)</f>
        <v/>
      </c>
      <c r="H567" s="1" t="str">
        <f t="shared" si="66"/>
        <v/>
      </c>
      <c r="I567" s="2" t="str">
        <f t="shared" si="67"/>
        <v/>
      </c>
      <c r="J567" s="2" t="str">
        <f>IF(H567="",IF(H566="","",SUM(J$6:J566)),I567*($G$2/12))</f>
        <v/>
      </c>
      <c r="K567" s="2" t="str">
        <f>IF(H567="",IF(H566="","",SUM($K$6:K566)),L567-J567)</f>
        <v/>
      </c>
      <c r="L567" s="2" t="str">
        <f>IF(H567="",IF(H566="","",SUM($L$6:L566)),I567*(100%+($G$2/12))^($J$2-H566)*($G$2/12)/((100%+$G$2/12)^($J$2-H566)-1))</f>
        <v/>
      </c>
      <c r="P567" s="44" t="str">
        <f t="shared" si="65"/>
        <v/>
      </c>
      <c r="Q567" s="44" t="str">
        <f t="shared" si="68"/>
        <v/>
      </c>
      <c r="R567" s="2" t="str">
        <f t="shared" si="69"/>
        <v/>
      </c>
      <c r="S567" s="12" t="str">
        <f t="shared" si="70"/>
        <v/>
      </c>
    </row>
    <row r="568" spans="3:19" x14ac:dyDescent="0.35">
      <c r="C568" s="2" t="str">
        <f t="shared" si="71"/>
        <v/>
      </c>
      <c r="D568" s="2" t="str">
        <f>IF(B568="",IF(B567="","",SUM($D$6:D567)),C568*($G$2/12))</f>
        <v/>
      </c>
      <c r="E568" s="2" t="str">
        <f>IF(B568="",IF(B567="","",SUM($E$6:E567)),(E567+(C567*((1+$G$1)^(1/12)-1))/($J$2-B566)))</f>
        <v/>
      </c>
      <c r="F568" s="2" t="str">
        <f>IF(B568="",IF(B567="","",SUM($F$6:F567)),D568+E568)</f>
        <v/>
      </c>
      <c r="H568" s="1" t="str">
        <f t="shared" si="66"/>
        <v/>
      </c>
      <c r="I568" s="2" t="str">
        <f t="shared" si="67"/>
        <v/>
      </c>
      <c r="J568" s="2" t="str">
        <f>IF(H568="",IF(H567="","",SUM(J$6:J567)),I568*($G$2/12))</f>
        <v/>
      </c>
      <c r="K568" s="2" t="str">
        <f>IF(H568="",IF(H567="","",SUM($K$6:K567)),L568-J568)</f>
        <v/>
      </c>
      <c r="L568" s="2" t="str">
        <f>IF(H568="",IF(H567="","",SUM($L$6:L567)),I568*(100%+($G$2/12))^($J$2-H567)*($G$2/12)/((100%+$G$2/12)^($J$2-H567)-1))</f>
        <v/>
      </c>
      <c r="P568" s="44" t="str">
        <f t="shared" si="65"/>
        <v/>
      </c>
      <c r="Q568" s="44" t="str">
        <f t="shared" si="68"/>
        <v/>
      </c>
      <c r="R568" s="2" t="str">
        <f t="shared" si="69"/>
        <v/>
      </c>
      <c r="S568" s="12" t="str">
        <f t="shared" si="70"/>
        <v/>
      </c>
    </row>
    <row r="569" spans="3:19" x14ac:dyDescent="0.35">
      <c r="C569" s="2" t="str">
        <f t="shared" si="71"/>
        <v/>
      </c>
      <c r="D569" s="2" t="str">
        <f>IF(B569="",IF(B568="","",SUM($D$6:D568)),C569*($G$2/12))</f>
        <v/>
      </c>
      <c r="E569" s="2" t="str">
        <f>IF(B569="",IF(B568="","",SUM($E$6:E568)),(E568+(C568*((1+$G$1)^(1/12)-1))/($J$2-B567)))</f>
        <v/>
      </c>
      <c r="F569" s="2" t="str">
        <f>IF(B569="",IF(B568="","",SUM($F$6:F568)),D569+E569)</f>
        <v/>
      </c>
      <c r="H569" s="1" t="str">
        <f t="shared" si="66"/>
        <v/>
      </c>
      <c r="I569" s="2" t="str">
        <f t="shared" si="67"/>
        <v/>
      </c>
      <c r="J569" s="2" t="str">
        <f>IF(H569="",IF(H568="","",SUM(J$6:J568)),I569*($G$2/12))</f>
        <v/>
      </c>
      <c r="K569" s="2" t="str">
        <f>IF(H569="",IF(H568="","",SUM($K$6:K568)),L569-J569)</f>
        <v/>
      </c>
      <c r="L569" s="2" t="str">
        <f>IF(H569="",IF(H568="","",SUM($L$6:L568)),I569*(100%+($G$2/12))^($J$2-H568)*($G$2/12)/((100%+$G$2/12)^($J$2-H568)-1))</f>
        <v/>
      </c>
      <c r="P569" s="44" t="str">
        <f t="shared" si="65"/>
        <v/>
      </c>
      <c r="Q569" s="44" t="str">
        <f t="shared" si="68"/>
        <v/>
      </c>
      <c r="R569" s="2" t="str">
        <f t="shared" si="69"/>
        <v/>
      </c>
      <c r="S569" s="12" t="str">
        <f t="shared" si="70"/>
        <v/>
      </c>
    </row>
    <row r="570" spans="3:19" x14ac:dyDescent="0.35">
      <c r="C570" s="2" t="str">
        <f t="shared" si="71"/>
        <v/>
      </c>
      <c r="D570" s="2" t="str">
        <f>IF(B570="",IF(B569="","",SUM($D$6:D569)),C570*($G$2/12))</f>
        <v/>
      </c>
      <c r="E570" s="2" t="str">
        <f>IF(B570="",IF(B569="","",SUM($E$6:E569)),(E569+(C569*((1+$G$1)^(1/12)-1))/($J$2-B568)))</f>
        <v/>
      </c>
      <c r="F570" s="2" t="str">
        <f>IF(B570="",IF(B569="","",SUM($F$6:F569)),D570+E570)</f>
        <v/>
      </c>
      <c r="H570" s="1" t="str">
        <f t="shared" si="66"/>
        <v/>
      </c>
      <c r="I570" s="2" t="str">
        <f t="shared" si="67"/>
        <v/>
      </c>
      <c r="J570" s="2" t="str">
        <f>IF(H570="",IF(H569="","",SUM(J$6:J569)),I570*($G$2/12))</f>
        <v/>
      </c>
      <c r="K570" s="2" t="str">
        <f>IF(H570="",IF(H569="","",SUM($K$6:K569)),L570-J570)</f>
        <v/>
      </c>
      <c r="L570" s="2" t="str">
        <f>IF(H570="",IF(H569="","",SUM($L$6:L569)),I570*(100%+($G$2/12))^($J$2-H569)*($G$2/12)/((100%+$G$2/12)^($J$2-H569)-1))</f>
        <v/>
      </c>
      <c r="P570" s="44" t="str">
        <f t="shared" si="65"/>
        <v/>
      </c>
      <c r="Q570" s="44" t="str">
        <f t="shared" si="68"/>
        <v/>
      </c>
      <c r="R570" s="2" t="str">
        <f t="shared" si="69"/>
        <v/>
      </c>
      <c r="S570" s="12" t="str">
        <f t="shared" si="70"/>
        <v/>
      </c>
    </row>
    <row r="571" spans="3:19" x14ac:dyDescent="0.35">
      <c r="C571" s="2" t="str">
        <f t="shared" si="71"/>
        <v/>
      </c>
      <c r="D571" s="2" t="str">
        <f>IF(B571="",IF(B570="","",SUM($D$6:D570)),C571*($G$2/12))</f>
        <v/>
      </c>
      <c r="E571" s="2" t="str">
        <f>IF(B571="",IF(B570="","",SUM($E$6:E570)),(E570+(C570*((1+$G$1)^(1/12)-1))/($J$2-B569)))</f>
        <v/>
      </c>
      <c r="F571" s="2" t="str">
        <f>IF(B571="",IF(B570="","",SUM($F$6:F570)),D571+E571)</f>
        <v/>
      </c>
      <c r="H571" s="1" t="str">
        <f t="shared" si="66"/>
        <v/>
      </c>
      <c r="I571" s="2" t="str">
        <f t="shared" si="67"/>
        <v/>
      </c>
      <c r="J571" s="2" t="str">
        <f>IF(H571="",IF(H570="","",SUM(J$6:J570)),I571*($G$2/12))</f>
        <v/>
      </c>
      <c r="K571" s="2" t="str">
        <f>IF(H571="",IF(H570="","",SUM($K$6:K570)),L571-J571)</f>
        <v/>
      </c>
      <c r="L571" s="2" t="str">
        <f>IF(H571="",IF(H570="","",SUM($L$6:L570)),I571*(100%+($G$2/12))^($J$2-H570)*($G$2/12)/((100%+$G$2/12)^($J$2-H570)-1))</f>
        <v/>
      </c>
      <c r="P571" s="44" t="str">
        <f t="shared" si="65"/>
        <v/>
      </c>
      <c r="Q571" s="44" t="str">
        <f t="shared" si="68"/>
        <v/>
      </c>
      <c r="R571" s="2" t="str">
        <f t="shared" si="69"/>
        <v/>
      </c>
      <c r="S571" s="12" t="str">
        <f t="shared" si="70"/>
        <v/>
      </c>
    </row>
    <row r="572" spans="3:19" x14ac:dyDescent="0.35">
      <c r="C572" s="2" t="str">
        <f t="shared" si="71"/>
        <v/>
      </c>
      <c r="D572" s="2" t="str">
        <f>IF(B572="",IF(B571="","",SUM($D$6:D571)),C572*($G$2/12))</f>
        <v/>
      </c>
      <c r="E572" s="2" t="str">
        <f>IF(B572="",IF(B571="","",SUM($E$6:E571)),(E571+(C571*((1+$G$1)^(1/12)-1))/($J$2-B570)))</f>
        <v/>
      </c>
      <c r="F572" s="2" t="str">
        <f>IF(B572="",IF(B571="","",SUM($F$6:F571)),D572+E572)</f>
        <v/>
      </c>
      <c r="H572" s="1" t="str">
        <f t="shared" si="66"/>
        <v/>
      </c>
      <c r="I572" s="2" t="str">
        <f t="shared" si="67"/>
        <v/>
      </c>
      <c r="J572" s="2" t="str">
        <f>IF(H572="",IF(H571="","",SUM(J$6:J571)),I572*($G$2/12))</f>
        <v/>
      </c>
      <c r="K572" s="2" t="str">
        <f>IF(H572="",IF(H571="","",SUM($K$6:K571)),L572-J572)</f>
        <v/>
      </c>
      <c r="L572" s="2" t="str">
        <f>IF(H572="",IF(H571="","",SUM($L$6:L571)),I572*(100%+($G$2/12))^($J$2-H571)*($G$2/12)/((100%+$G$2/12)^($J$2-H571)-1))</f>
        <v/>
      </c>
      <c r="P572" s="44" t="str">
        <f t="shared" si="65"/>
        <v/>
      </c>
      <c r="Q572" s="44" t="str">
        <f t="shared" si="68"/>
        <v/>
      </c>
      <c r="R572" s="2" t="str">
        <f t="shared" si="69"/>
        <v/>
      </c>
      <c r="S572" s="12" t="str">
        <f t="shared" si="70"/>
        <v/>
      </c>
    </row>
    <row r="573" spans="3:19" x14ac:dyDescent="0.35">
      <c r="C573" s="2" t="str">
        <f t="shared" si="71"/>
        <v/>
      </c>
      <c r="D573" s="2" t="str">
        <f>IF(B573="",IF(B572="","",SUM($D$6:D572)),C573*($G$2/12))</f>
        <v/>
      </c>
      <c r="E573" s="2" t="str">
        <f>IF(B573="",IF(B572="","",SUM($E$6:E572)),(E572+(C572*((1+$G$1)^(1/12)-1))/($J$2-B571)))</f>
        <v/>
      </c>
      <c r="F573" s="2" t="str">
        <f>IF(B573="",IF(B572="","",SUM($F$6:F572)),D573+E573)</f>
        <v/>
      </c>
      <c r="H573" s="1" t="str">
        <f t="shared" si="66"/>
        <v/>
      </c>
      <c r="I573" s="2" t="str">
        <f t="shared" si="67"/>
        <v/>
      </c>
      <c r="J573" s="2" t="str">
        <f>IF(H573="",IF(H572="","",SUM(J$6:J572)),I573*($G$2/12))</f>
        <v/>
      </c>
      <c r="K573" s="2" t="str">
        <f>IF(H573="",IF(H572="","",SUM($K$6:K572)),L573-J573)</f>
        <v/>
      </c>
      <c r="L573" s="2" t="str">
        <f>IF(H573="",IF(H572="","",SUM($L$6:L572)),I573*(100%+($G$2/12))^($J$2-H572)*($G$2/12)/((100%+$G$2/12)^($J$2-H572)-1))</f>
        <v/>
      </c>
      <c r="P573" s="44" t="str">
        <f t="shared" si="65"/>
        <v/>
      </c>
      <c r="Q573" s="44" t="str">
        <f t="shared" si="68"/>
        <v/>
      </c>
      <c r="R573" s="2" t="str">
        <f t="shared" si="69"/>
        <v/>
      </c>
      <c r="S573" s="12" t="str">
        <f t="shared" si="70"/>
        <v/>
      </c>
    </row>
    <row r="574" spans="3:19" x14ac:dyDescent="0.35">
      <c r="C574" s="2" t="str">
        <f t="shared" si="71"/>
        <v/>
      </c>
      <c r="D574" s="2" t="str">
        <f>IF(B574="",IF(B573="","",SUM($D$6:D573)),C574*($G$2/12))</f>
        <v/>
      </c>
      <c r="E574" s="2" t="str">
        <f>IF(B574="",IF(B573="","",SUM($E$6:E573)),(E573+(C573*((1+$G$1)^(1/12)-1))/($J$2-B572)))</f>
        <v/>
      </c>
      <c r="F574" s="2" t="str">
        <f>IF(B574="",IF(B573="","",SUM($F$6:F573)),D574+E574)</f>
        <v/>
      </c>
      <c r="H574" s="1" t="str">
        <f t="shared" si="66"/>
        <v/>
      </c>
      <c r="I574" s="2" t="str">
        <f t="shared" si="67"/>
        <v/>
      </c>
      <c r="J574" s="2" t="str">
        <f>IF(H574="",IF(H573="","",SUM(J$6:J573)),I574*($G$2/12))</f>
        <v/>
      </c>
      <c r="K574" s="2" t="str">
        <f>IF(H574="",IF(H573="","",SUM($K$6:K573)),L574-J574)</f>
        <v/>
      </c>
      <c r="L574" s="2" t="str">
        <f>IF(H574="",IF(H573="","",SUM($L$6:L573)),I574*(100%+($G$2/12))^($J$2-H573)*($G$2/12)/((100%+$G$2/12)^($J$2-H573)-1))</f>
        <v/>
      </c>
      <c r="P574" s="44" t="str">
        <f t="shared" si="65"/>
        <v/>
      </c>
      <c r="Q574" s="44" t="str">
        <f t="shared" si="68"/>
        <v/>
      </c>
      <c r="R574" s="2" t="str">
        <f t="shared" si="69"/>
        <v/>
      </c>
      <c r="S574" s="12" t="str">
        <f t="shared" si="70"/>
        <v/>
      </c>
    </row>
    <row r="575" spans="3:19" x14ac:dyDescent="0.35">
      <c r="C575" s="2" t="str">
        <f t="shared" si="71"/>
        <v/>
      </c>
      <c r="D575" s="2" t="str">
        <f>IF(B575="",IF(B574="","",SUM($D$6:D574)),C575*($G$2/12))</f>
        <v/>
      </c>
      <c r="E575" s="2" t="str">
        <f>IF(B575="",IF(B574="","",SUM($E$6:E574)),(E574+(C574*((1+$G$1)^(1/12)-1))/($J$2-B573)))</f>
        <v/>
      </c>
      <c r="F575" s="2" t="str">
        <f>IF(B575="",IF(B574="","",SUM($F$6:F574)),D575+E575)</f>
        <v/>
      </c>
      <c r="H575" s="1" t="str">
        <f t="shared" si="66"/>
        <v/>
      </c>
      <c r="I575" s="2" t="str">
        <f t="shared" si="67"/>
        <v/>
      </c>
      <c r="J575" s="2" t="str">
        <f>IF(H575="",IF(H574="","",SUM(J$6:J574)),I575*($G$2/12))</f>
        <v/>
      </c>
      <c r="K575" s="2" t="str">
        <f>IF(H575="",IF(H574="","",SUM($K$6:K574)),L575-J575)</f>
        <v/>
      </c>
      <c r="L575" s="2" t="str">
        <f>IF(H575="",IF(H574="","",SUM($L$6:L574)),I575*(100%+($G$2/12))^($J$2-H574)*($G$2/12)/((100%+$G$2/12)^($J$2-H574)-1))</f>
        <v/>
      </c>
      <c r="P575" s="44" t="str">
        <f t="shared" si="65"/>
        <v/>
      </c>
      <c r="Q575" s="44" t="str">
        <f t="shared" si="68"/>
        <v/>
      </c>
      <c r="R575" s="2" t="str">
        <f t="shared" si="69"/>
        <v/>
      </c>
      <c r="S575" s="12" t="str">
        <f t="shared" si="70"/>
        <v/>
      </c>
    </row>
    <row r="576" spans="3:19" x14ac:dyDescent="0.35">
      <c r="C576" s="2" t="str">
        <f t="shared" si="71"/>
        <v/>
      </c>
      <c r="D576" s="2" t="str">
        <f>IF(B576="",IF(B575="","",SUM($D$6:D575)),C576*($G$2/12))</f>
        <v/>
      </c>
      <c r="E576" s="2" t="str">
        <f>IF(B576="",IF(B575="","",SUM($E$6:E575)),(E575+(C575*((1+$G$1)^(1/12)-1))/($J$2-B574)))</f>
        <v/>
      </c>
      <c r="F576" s="2" t="str">
        <f>IF(B576="",IF(B575="","",SUM($F$6:F575)),D576+E576)</f>
        <v/>
      </c>
      <c r="H576" s="1" t="str">
        <f t="shared" si="66"/>
        <v/>
      </c>
      <c r="I576" s="2" t="str">
        <f t="shared" si="67"/>
        <v/>
      </c>
      <c r="J576" s="2" t="str">
        <f>IF(H576="",IF(H575="","",SUM(J$6:J575)),I576*($G$2/12))</f>
        <v/>
      </c>
      <c r="K576" s="2" t="str">
        <f>IF(H576="",IF(H575="","",SUM($K$6:K575)),L576-J576)</f>
        <v/>
      </c>
      <c r="L576" s="2" t="str">
        <f>IF(H576="",IF(H575="","",SUM($L$6:L575)),I576*(100%+($G$2/12))^($J$2-H575)*($G$2/12)/((100%+$G$2/12)^($J$2-H575)-1))</f>
        <v/>
      </c>
      <c r="P576" s="44" t="str">
        <f t="shared" si="65"/>
        <v/>
      </c>
      <c r="Q576" s="44" t="str">
        <f t="shared" si="68"/>
        <v/>
      </c>
      <c r="R576" s="2" t="str">
        <f t="shared" si="69"/>
        <v/>
      </c>
      <c r="S576" s="12" t="str">
        <f t="shared" si="70"/>
        <v/>
      </c>
    </row>
    <row r="577" spans="3:19" x14ac:dyDescent="0.35">
      <c r="C577" s="2" t="str">
        <f t="shared" si="71"/>
        <v/>
      </c>
      <c r="D577" s="2" t="str">
        <f>IF(B577="",IF(B576="","",SUM($D$6:D576)),C577*($G$2/12))</f>
        <v/>
      </c>
      <c r="E577" s="2" t="str">
        <f>IF(B577="",IF(B576="","",SUM($E$6:E576)),(E576+(C576*((1+$G$1)^(1/12)-1))/($J$2-B575)))</f>
        <v/>
      </c>
      <c r="F577" s="2" t="str">
        <f>IF(B577="",IF(B576="","",SUM($F$6:F576)),D577+E577)</f>
        <v/>
      </c>
      <c r="H577" s="1" t="str">
        <f t="shared" si="66"/>
        <v/>
      </c>
      <c r="I577" s="2" t="str">
        <f t="shared" si="67"/>
        <v/>
      </c>
      <c r="J577" s="2" t="str">
        <f>IF(H577="",IF(H576="","",SUM(J$6:J576)),I577*($G$2/12))</f>
        <v/>
      </c>
      <c r="K577" s="2" t="str">
        <f>IF(H577="",IF(H576="","",SUM($K$6:K576)),L577-J577)</f>
        <v/>
      </c>
      <c r="L577" s="2" t="str">
        <f>IF(H577="",IF(H576="","",SUM($L$6:L576)),I577*(100%+($G$2/12))^($J$2-H576)*($G$2/12)/((100%+$G$2/12)^($J$2-H576)-1))</f>
        <v/>
      </c>
      <c r="P577" s="44" t="str">
        <f t="shared" si="65"/>
        <v/>
      </c>
      <c r="Q577" s="44" t="str">
        <f t="shared" si="68"/>
        <v/>
      </c>
      <c r="R577" s="2" t="str">
        <f t="shared" si="69"/>
        <v/>
      </c>
      <c r="S577" s="12" t="str">
        <f t="shared" si="70"/>
        <v/>
      </c>
    </row>
    <row r="578" spans="3:19" x14ac:dyDescent="0.35">
      <c r="C578" s="2" t="str">
        <f t="shared" si="71"/>
        <v/>
      </c>
      <c r="D578" s="2" t="str">
        <f>IF(B578="",IF(B577="","",SUM($D$6:D577)),C578*($G$2/12))</f>
        <v/>
      </c>
      <c r="E578" s="2" t="str">
        <f>IF(B578="",IF(B577="","",SUM($E$6:E577)),(E577+(C577*((1+$G$1)^(1/12)-1))/($J$2-B576)))</f>
        <v/>
      </c>
      <c r="F578" s="2" t="str">
        <f>IF(B578="",IF(B577="","",SUM($F$6:F577)),D578+E578)</f>
        <v/>
      </c>
      <c r="H578" s="1" t="str">
        <f t="shared" si="66"/>
        <v/>
      </c>
      <c r="I578" s="2" t="str">
        <f t="shared" si="67"/>
        <v/>
      </c>
      <c r="J578" s="2" t="str">
        <f>IF(H578="",IF(H577="","",SUM(J$6:J577)),I578*($G$2/12))</f>
        <v/>
      </c>
      <c r="K578" s="2" t="str">
        <f>IF(H578="",IF(H577="","",SUM($K$6:K577)),L578-J578)</f>
        <v/>
      </c>
      <c r="L578" s="2" t="str">
        <f>IF(H578="",IF(H577="","",SUM($L$6:L577)),I578*(100%+($G$2/12))^($J$2-H577)*($G$2/12)/((100%+$G$2/12)^($J$2-H577)-1))</f>
        <v/>
      </c>
      <c r="P578" s="44" t="str">
        <f t="shared" si="65"/>
        <v/>
      </c>
      <c r="Q578" s="44" t="str">
        <f t="shared" si="68"/>
        <v/>
      </c>
      <c r="R578" s="2" t="str">
        <f t="shared" si="69"/>
        <v/>
      </c>
      <c r="S578" s="12" t="str">
        <f t="shared" si="70"/>
        <v/>
      </c>
    </row>
    <row r="579" spans="3:19" x14ac:dyDescent="0.35">
      <c r="C579" s="2" t="str">
        <f t="shared" si="71"/>
        <v/>
      </c>
      <c r="D579" s="2" t="str">
        <f>IF(B579="",IF(B578="","",SUM($D$6:D578)),C579*($G$2/12))</f>
        <v/>
      </c>
      <c r="E579" s="2" t="str">
        <f>IF(B579="",IF(B578="","",SUM($E$6:E578)),(E578+(C578*((1+$G$1)^(1/12)-1))/($J$2-B577)))</f>
        <v/>
      </c>
      <c r="F579" s="2" t="str">
        <f>IF(B579="",IF(B578="","",SUM($F$6:F578)),D579+E579)</f>
        <v/>
      </c>
      <c r="H579" s="1" t="str">
        <f t="shared" si="66"/>
        <v/>
      </c>
      <c r="I579" s="2" t="str">
        <f t="shared" si="67"/>
        <v/>
      </c>
      <c r="J579" s="2" t="str">
        <f>IF(H579="",IF(H578="","",SUM(J$6:J578)),I579*($G$2/12))</f>
        <v/>
      </c>
      <c r="K579" s="2" t="str">
        <f>IF(H579="",IF(H578="","",SUM($K$6:K578)),L579-J579)</f>
        <v/>
      </c>
      <c r="L579" s="2" t="str">
        <f>IF(H579="",IF(H578="","",SUM($L$6:L578)),I579*(100%+($G$2/12))^($J$2-H578)*($G$2/12)/((100%+$G$2/12)^($J$2-H578)-1))</f>
        <v/>
      </c>
      <c r="P579" s="44" t="str">
        <f t="shared" si="65"/>
        <v/>
      </c>
      <c r="Q579" s="44" t="str">
        <f t="shared" si="68"/>
        <v/>
      </c>
      <c r="R579" s="2" t="str">
        <f t="shared" si="69"/>
        <v/>
      </c>
      <c r="S579" s="12" t="str">
        <f t="shared" si="70"/>
        <v/>
      </c>
    </row>
    <row r="580" spans="3:19" x14ac:dyDescent="0.35">
      <c r="C580" s="2" t="str">
        <f t="shared" si="71"/>
        <v/>
      </c>
      <c r="D580" s="2" t="str">
        <f>IF(B580="",IF(B579="","",SUM($D$6:D579)),C580*($G$2/12))</f>
        <v/>
      </c>
      <c r="E580" s="2" t="str">
        <f>IF(B580="",IF(B579="","",SUM($E$6:E579)),(E579+(C579*((1+$G$1)^(1/12)-1))/($J$2-B578)))</f>
        <v/>
      </c>
      <c r="F580" s="2" t="str">
        <f>IF(B580="",IF(B579="","",SUM($F$6:F579)),D580+E580)</f>
        <v/>
      </c>
      <c r="H580" s="1" t="str">
        <f t="shared" si="66"/>
        <v/>
      </c>
      <c r="I580" s="2" t="str">
        <f t="shared" si="67"/>
        <v/>
      </c>
      <c r="J580" s="2" t="str">
        <f>IF(H580="",IF(H579="","",SUM(J$6:J579)),I580*($G$2/12))</f>
        <v/>
      </c>
      <c r="K580" s="2" t="str">
        <f>IF(H580="",IF(H579="","",SUM($K$6:K579)),L580-J580)</f>
        <v/>
      </c>
      <c r="L580" s="2" t="str">
        <f>IF(H580="",IF(H579="","",SUM($L$6:L579)),I580*(100%+($G$2/12))^($J$2-H579)*($G$2/12)/((100%+$G$2/12)^($J$2-H579)-1))</f>
        <v/>
      </c>
      <c r="P580" s="44" t="str">
        <f t="shared" si="65"/>
        <v/>
      </c>
      <c r="Q580" s="44" t="str">
        <f t="shared" si="68"/>
        <v/>
      </c>
      <c r="R580" s="2" t="str">
        <f t="shared" si="69"/>
        <v/>
      </c>
      <c r="S580" s="12" t="str">
        <f t="shared" si="70"/>
        <v/>
      </c>
    </row>
    <row r="581" spans="3:19" x14ac:dyDescent="0.35">
      <c r="C581" s="2" t="str">
        <f t="shared" si="71"/>
        <v/>
      </c>
      <c r="D581" s="2" t="str">
        <f>IF(B581="",IF(B580="","",SUM($D$6:D580)),C581*($G$2/12))</f>
        <v/>
      </c>
      <c r="E581" s="2" t="str">
        <f>IF(B581="",IF(B580="","",SUM($E$6:E580)),(E580+(C580*((1+$G$1)^(1/12)-1))/($J$2-B579)))</f>
        <v/>
      </c>
      <c r="F581" s="2" t="str">
        <f>IF(B581="",IF(B580="","",SUM($F$6:F580)),D581+E581)</f>
        <v/>
      </c>
      <c r="H581" s="1" t="str">
        <f t="shared" si="66"/>
        <v/>
      </c>
      <c r="I581" s="2" t="str">
        <f t="shared" si="67"/>
        <v/>
      </c>
      <c r="J581" s="2" t="str">
        <f>IF(H581="",IF(H580="","",SUM(J$6:J580)),I581*($G$2/12))</f>
        <v/>
      </c>
      <c r="K581" s="2" t="str">
        <f>IF(H581="",IF(H580="","",SUM($K$6:K580)),L581-J581)</f>
        <v/>
      </c>
      <c r="L581" s="2" t="str">
        <f>IF(H581="",IF(H580="","",SUM($L$6:L580)),I581*(100%+($G$2/12))^($J$2-H580)*($G$2/12)/((100%+$G$2/12)^($J$2-H580)-1))</f>
        <v/>
      </c>
      <c r="P581" s="44" t="str">
        <f t="shared" si="65"/>
        <v/>
      </c>
      <c r="Q581" s="44" t="str">
        <f t="shared" si="68"/>
        <v/>
      </c>
      <c r="R581" s="2" t="str">
        <f t="shared" si="69"/>
        <v/>
      </c>
      <c r="S581" s="12" t="str">
        <f t="shared" si="70"/>
        <v/>
      </c>
    </row>
    <row r="582" spans="3:19" x14ac:dyDescent="0.35">
      <c r="C582" s="2" t="str">
        <f t="shared" si="71"/>
        <v/>
      </c>
      <c r="D582" s="2" t="str">
        <f>IF(B582="",IF(B581="","",SUM($D$6:D581)),C582*($G$2/12))</f>
        <v/>
      </c>
      <c r="E582" s="2" t="str">
        <f>IF(B582="",IF(B581="","",SUM($E$6:E581)),(E581+(C581*((1+$G$1)^(1/12)-1))/($J$2-B580)))</f>
        <v/>
      </c>
      <c r="F582" s="2" t="str">
        <f>IF(B582="",IF(B581="","",SUM($F$6:F581)),D582+E582)</f>
        <v/>
      </c>
      <c r="H582" s="1" t="str">
        <f t="shared" si="66"/>
        <v/>
      </c>
      <c r="I582" s="2" t="str">
        <f t="shared" si="67"/>
        <v/>
      </c>
      <c r="J582" s="2" t="str">
        <f>IF(H582="",IF(H581="","",SUM(J$6:J581)),I582*($G$2/12))</f>
        <v/>
      </c>
      <c r="K582" s="2" t="str">
        <f>IF(H582="",IF(H581="","",SUM($K$6:K581)),L582-J582)</f>
        <v/>
      </c>
      <c r="L582" s="2" t="str">
        <f>IF(H582="",IF(H581="","",SUM($L$6:L581)),I582*(100%+($G$2/12))^($J$2-H581)*($G$2/12)/((100%+$G$2/12)^($J$2-H581)-1))</f>
        <v/>
      </c>
      <c r="P582" s="44" t="str">
        <f t="shared" si="65"/>
        <v/>
      </c>
      <c r="Q582" s="44" t="str">
        <f t="shared" si="68"/>
        <v/>
      </c>
      <c r="R582" s="2" t="str">
        <f t="shared" si="69"/>
        <v/>
      </c>
      <c r="S582" s="12" t="str">
        <f t="shared" si="70"/>
        <v/>
      </c>
    </row>
    <row r="583" spans="3:19" x14ac:dyDescent="0.35">
      <c r="C583" s="2" t="str">
        <f t="shared" si="71"/>
        <v/>
      </c>
      <c r="D583" s="2" t="str">
        <f>IF(B583="",IF(B582="","",SUM($D$6:D582)),C583*($G$2/12))</f>
        <v/>
      </c>
      <c r="E583" s="2" t="str">
        <f>IF(B583="",IF(B582="","",SUM($E$6:E582)),(E582+(C582*((1+$G$1)^(1/12)-1))/($J$2-B581)))</f>
        <v/>
      </c>
      <c r="F583" s="2" t="str">
        <f>IF(B583="",IF(B582="","",SUM($F$6:F582)),D583+E583)</f>
        <v/>
      </c>
      <c r="H583" s="1" t="str">
        <f t="shared" si="66"/>
        <v/>
      </c>
      <c r="I583" s="2" t="str">
        <f t="shared" si="67"/>
        <v/>
      </c>
      <c r="J583" s="2" t="str">
        <f>IF(H583="",IF(H582="","",SUM(J$6:J582)),I583*($G$2/12))</f>
        <v/>
      </c>
      <c r="K583" s="2" t="str">
        <f>IF(H583="",IF(H582="","",SUM($K$6:K582)),L583-J583)</f>
        <v/>
      </c>
      <c r="L583" s="2" t="str">
        <f>IF(H583="",IF(H582="","",SUM($L$6:L582)),I583*(100%+($G$2/12))^($J$2-H582)*($G$2/12)/((100%+$G$2/12)^($J$2-H582)-1))</f>
        <v/>
      </c>
      <c r="P583" s="44" t="str">
        <f t="shared" ref="P583:P646" si="72">IF(H583="","",K583/I583)</f>
        <v/>
      </c>
      <c r="Q583" s="44" t="str">
        <f t="shared" si="68"/>
        <v/>
      </c>
      <c r="R583" s="2" t="str">
        <f t="shared" si="69"/>
        <v/>
      </c>
      <c r="S583" s="12" t="str">
        <f t="shared" si="70"/>
        <v/>
      </c>
    </row>
    <row r="584" spans="3:19" x14ac:dyDescent="0.35">
      <c r="C584" s="2" t="str">
        <f t="shared" si="71"/>
        <v/>
      </c>
      <c r="D584" s="2" t="str">
        <f>IF(B584="",IF(B583="","",SUM($D$6:D583)),C584*($G$2/12))</f>
        <v/>
      </c>
      <c r="E584" s="2" t="str">
        <f>IF(B584="",IF(B583="","",SUM($E$6:E583)),(E583+(C583*((1+$G$1)^(1/12)-1))/($J$2-B582)))</f>
        <v/>
      </c>
      <c r="F584" s="2" t="str">
        <f>IF(B584="",IF(B583="","",SUM($F$6:F583)),D584+E584)</f>
        <v/>
      </c>
      <c r="H584" s="1" t="str">
        <f t="shared" ref="H584:H647" si="73">IF(H583="","",IF($J$2&gt;=H583+1,H583+1,""))</f>
        <v/>
      </c>
      <c r="I584" s="2" t="str">
        <f t="shared" ref="I584:I647" si="74">IF(H584="",IF(H583="","","samtals"),I583+((I583-K583)*(((1+$G$1)^(1/12)-1)))-K583)</f>
        <v/>
      </c>
      <c r="J584" s="2" t="str">
        <f>IF(H584="",IF(H583="","",SUM(J$6:J583)),I584*($G$2/12))</f>
        <v/>
      </c>
      <c r="K584" s="2" t="str">
        <f>IF(H584="",IF(H583="","",SUM($K$6:K583)),L584-J584)</f>
        <v/>
      </c>
      <c r="L584" s="2" t="str">
        <f>IF(H584="",IF(H583="","",SUM($L$6:L583)),I584*(100%+($G$2/12))^($J$2-H583)*($G$2/12)/((100%+$G$2/12)^($J$2-H583)-1))</f>
        <v/>
      </c>
      <c r="P584" s="44" t="str">
        <f t="shared" si="72"/>
        <v/>
      </c>
      <c r="Q584" s="44" t="str">
        <f t="shared" ref="Q584:Q647" si="75">IF(H584="","", (L584-L583)/L583)</f>
        <v/>
      </c>
      <c r="R584" s="2" t="str">
        <f t="shared" ref="R584:R647" si="76">IF(H584="","",R583+(R583*(((1+$G$1)^(1/12)-1))))</f>
        <v/>
      </c>
      <c r="S584" s="12" t="str">
        <f t="shared" ref="S584:S647" si="77">IF(H584="", "",(R584-I584)/R584)</f>
        <v/>
      </c>
    </row>
    <row r="585" spans="3:19" x14ac:dyDescent="0.35">
      <c r="C585" s="2" t="str">
        <f t="shared" ref="C585:C648" si="78">IF(B585="",IF(B584="","","samtals"),C584+((C584-E584)*(((1+$G$1)^(1/12)-1)))-E584)</f>
        <v/>
      </c>
      <c r="D585" s="2" t="str">
        <f>IF(B585="",IF(B584="","",SUM($D$6:D584)),C585*($G$2/12))</f>
        <v/>
      </c>
      <c r="E585" s="2" t="str">
        <f>IF(B585="",IF(B584="","",SUM($E$6:E584)),(E584+(C584*((1+$G$1)^(1/12)-1))/($J$2-B583)))</f>
        <v/>
      </c>
      <c r="F585" s="2" t="str">
        <f>IF(B585="",IF(B584="","",SUM($F$6:F584)),D585+E585)</f>
        <v/>
      </c>
      <c r="H585" s="1" t="str">
        <f t="shared" si="73"/>
        <v/>
      </c>
      <c r="I585" s="2" t="str">
        <f t="shared" si="74"/>
        <v/>
      </c>
      <c r="J585" s="2" t="str">
        <f>IF(H585="",IF(H584="","",SUM(J$6:J584)),I585*($G$2/12))</f>
        <v/>
      </c>
      <c r="K585" s="2" t="str">
        <f>IF(H585="",IF(H584="","",SUM($K$6:K584)),L585-J585)</f>
        <v/>
      </c>
      <c r="L585" s="2" t="str">
        <f>IF(H585="",IF(H584="","",SUM($L$6:L584)),I585*(100%+($G$2/12))^($J$2-H584)*($G$2/12)/((100%+$G$2/12)^($J$2-H584)-1))</f>
        <v/>
      </c>
      <c r="P585" s="44" t="str">
        <f t="shared" si="72"/>
        <v/>
      </c>
      <c r="Q585" s="44" t="str">
        <f t="shared" si="75"/>
        <v/>
      </c>
      <c r="R585" s="2" t="str">
        <f t="shared" si="76"/>
        <v/>
      </c>
      <c r="S585" s="12" t="str">
        <f t="shared" si="77"/>
        <v/>
      </c>
    </row>
    <row r="586" spans="3:19" x14ac:dyDescent="0.35">
      <c r="C586" s="2" t="str">
        <f t="shared" si="78"/>
        <v/>
      </c>
      <c r="D586" s="2" t="str">
        <f>IF(B586="",IF(B585="","",SUM($D$6:D585)),C586*($G$2/12))</f>
        <v/>
      </c>
      <c r="E586" s="2" t="str">
        <f>IF(B586="",IF(B585="","",SUM($E$6:E585)),(E585+(C585*((1+$G$1)^(1/12)-1))/($J$2-B584)))</f>
        <v/>
      </c>
      <c r="F586" s="2" t="str">
        <f>IF(B586="",IF(B585="","",SUM($F$6:F585)),D586+E586)</f>
        <v/>
      </c>
      <c r="H586" s="1" t="str">
        <f t="shared" si="73"/>
        <v/>
      </c>
      <c r="I586" s="2" t="str">
        <f t="shared" si="74"/>
        <v/>
      </c>
      <c r="J586" s="2" t="str">
        <f>IF(H586="",IF(H585="","",SUM(J$6:J585)),I586*($G$2/12))</f>
        <v/>
      </c>
      <c r="K586" s="2" t="str">
        <f>IF(H586="",IF(H585="","",SUM($K$6:K585)),L586-J586)</f>
        <v/>
      </c>
      <c r="L586" s="2" t="str">
        <f>IF(H586="",IF(H585="","",SUM($L$6:L585)),I586*(100%+($G$2/12))^($J$2-H585)*($G$2/12)/((100%+$G$2/12)^($J$2-H585)-1))</f>
        <v/>
      </c>
      <c r="P586" s="44" t="str">
        <f t="shared" si="72"/>
        <v/>
      </c>
      <c r="Q586" s="44" t="str">
        <f t="shared" si="75"/>
        <v/>
      </c>
      <c r="R586" s="2" t="str">
        <f t="shared" si="76"/>
        <v/>
      </c>
      <c r="S586" s="12" t="str">
        <f t="shared" si="77"/>
        <v/>
      </c>
    </row>
    <row r="587" spans="3:19" x14ac:dyDescent="0.35">
      <c r="C587" s="2" t="str">
        <f t="shared" si="78"/>
        <v/>
      </c>
      <c r="D587" s="2" t="str">
        <f>IF(B587="",IF(B586="","",SUM($D$6:D586)),C587*($G$2/12))</f>
        <v/>
      </c>
      <c r="E587" s="2" t="str">
        <f>IF(B587="",IF(B586="","",SUM($E$6:E586)),(E586+(C586*((1+$G$1)^(1/12)-1))/($J$2-B585)))</f>
        <v/>
      </c>
      <c r="F587" s="2" t="str">
        <f>IF(B587="",IF(B586="","",SUM($F$6:F586)),D587+E587)</f>
        <v/>
      </c>
      <c r="H587" s="1" t="str">
        <f t="shared" si="73"/>
        <v/>
      </c>
      <c r="I587" s="2" t="str">
        <f t="shared" si="74"/>
        <v/>
      </c>
      <c r="J587" s="2" t="str">
        <f>IF(H587="",IF(H586="","",SUM(J$6:J586)),I587*($G$2/12))</f>
        <v/>
      </c>
      <c r="K587" s="2" t="str">
        <f>IF(H587="",IF(H586="","",SUM($K$6:K586)),L587-J587)</f>
        <v/>
      </c>
      <c r="L587" s="2" t="str">
        <f>IF(H587="",IF(H586="","",SUM($L$6:L586)),I587*(100%+($G$2/12))^($J$2-H586)*($G$2/12)/((100%+$G$2/12)^($J$2-H586)-1))</f>
        <v/>
      </c>
      <c r="P587" s="44" t="str">
        <f t="shared" si="72"/>
        <v/>
      </c>
      <c r="Q587" s="44" t="str">
        <f t="shared" si="75"/>
        <v/>
      </c>
      <c r="R587" s="2" t="str">
        <f t="shared" si="76"/>
        <v/>
      </c>
      <c r="S587" s="12" t="str">
        <f t="shared" si="77"/>
        <v/>
      </c>
    </row>
    <row r="588" spans="3:19" x14ac:dyDescent="0.35">
      <c r="C588" s="2" t="str">
        <f t="shared" si="78"/>
        <v/>
      </c>
      <c r="D588" s="2" t="str">
        <f>IF(B588="",IF(B587="","",SUM($D$6:D587)),C588*($G$2/12))</f>
        <v/>
      </c>
      <c r="E588" s="2" t="str">
        <f>IF(B588="",IF(B587="","",SUM($E$6:E587)),(E587+(C587*((1+$G$1)^(1/12)-1))/($J$2-B586)))</f>
        <v/>
      </c>
      <c r="F588" s="2" t="str">
        <f>IF(B588="",IF(B587="","",SUM($F$6:F587)),D588+E588)</f>
        <v/>
      </c>
      <c r="H588" s="1" t="str">
        <f t="shared" si="73"/>
        <v/>
      </c>
      <c r="I588" s="2" t="str">
        <f t="shared" si="74"/>
        <v/>
      </c>
      <c r="J588" s="2" t="str">
        <f>IF(H588="",IF(H587="","",SUM(J$6:J587)),I588*($G$2/12))</f>
        <v/>
      </c>
      <c r="K588" s="2" t="str">
        <f>IF(H588="",IF(H587="","",SUM($K$6:K587)),L588-J588)</f>
        <v/>
      </c>
      <c r="L588" s="2" t="str">
        <f>IF(H588="",IF(H587="","",SUM($L$6:L587)),I588*(100%+($G$2/12))^($J$2-H587)*($G$2/12)/((100%+$G$2/12)^($J$2-H587)-1))</f>
        <v/>
      </c>
      <c r="P588" s="44" t="str">
        <f t="shared" si="72"/>
        <v/>
      </c>
      <c r="Q588" s="44" t="str">
        <f t="shared" si="75"/>
        <v/>
      </c>
      <c r="R588" s="2" t="str">
        <f t="shared" si="76"/>
        <v/>
      </c>
      <c r="S588" s="12" t="str">
        <f t="shared" si="77"/>
        <v/>
      </c>
    </row>
    <row r="589" spans="3:19" x14ac:dyDescent="0.35">
      <c r="C589" s="2" t="str">
        <f t="shared" si="78"/>
        <v/>
      </c>
      <c r="D589" s="2" t="str">
        <f>IF(B589="",IF(B588="","",SUM($D$6:D588)),C589*($G$2/12))</f>
        <v/>
      </c>
      <c r="E589" s="2" t="str">
        <f>IF(B589="",IF(B588="","",SUM($E$6:E588)),(E588+(C588*((1+$G$1)^(1/12)-1))/($J$2-B587)))</f>
        <v/>
      </c>
      <c r="F589" s="2" t="str">
        <f>IF(B589="",IF(B588="","",SUM($F$6:F588)),D589+E589)</f>
        <v/>
      </c>
      <c r="H589" s="1" t="str">
        <f t="shared" si="73"/>
        <v/>
      </c>
      <c r="I589" s="2" t="str">
        <f t="shared" si="74"/>
        <v/>
      </c>
      <c r="J589" s="2" t="str">
        <f>IF(H589="",IF(H588="","",SUM(J$6:J588)),I589*($G$2/12))</f>
        <v/>
      </c>
      <c r="K589" s="2" t="str">
        <f>IF(H589="",IF(H588="","",SUM($K$6:K588)),L589-J589)</f>
        <v/>
      </c>
      <c r="L589" s="2" t="str">
        <f>IF(H589="",IF(H588="","",SUM($L$6:L588)),I589*(100%+($G$2/12))^($J$2-H588)*($G$2/12)/((100%+$G$2/12)^($J$2-H588)-1))</f>
        <v/>
      </c>
      <c r="P589" s="44" t="str">
        <f t="shared" si="72"/>
        <v/>
      </c>
      <c r="Q589" s="44" t="str">
        <f t="shared" si="75"/>
        <v/>
      </c>
      <c r="R589" s="2" t="str">
        <f t="shared" si="76"/>
        <v/>
      </c>
      <c r="S589" s="12" t="str">
        <f t="shared" si="77"/>
        <v/>
      </c>
    </row>
    <row r="590" spans="3:19" x14ac:dyDescent="0.35">
      <c r="C590" s="2" t="str">
        <f t="shared" si="78"/>
        <v/>
      </c>
      <c r="D590" s="2" t="str">
        <f>IF(B590="",IF(B589="","",SUM($D$6:D589)),C590*($G$2/12))</f>
        <v/>
      </c>
      <c r="E590" s="2" t="str">
        <f>IF(B590="",IF(B589="","",SUM($E$6:E589)),(E589+(C589*((1+$G$1)^(1/12)-1))/($J$2-B588)))</f>
        <v/>
      </c>
      <c r="F590" s="2" t="str">
        <f>IF(B590="",IF(B589="","",SUM($F$6:F589)),D590+E590)</f>
        <v/>
      </c>
      <c r="H590" s="1" t="str">
        <f t="shared" si="73"/>
        <v/>
      </c>
      <c r="I590" s="2" t="str">
        <f t="shared" si="74"/>
        <v/>
      </c>
      <c r="J590" s="2" t="str">
        <f>IF(H590="",IF(H589="","",SUM(J$6:J589)),I590*($G$2/12))</f>
        <v/>
      </c>
      <c r="K590" s="2" t="str">
        <f>IF(H590="",IF(H589="","",SUM($K$6:K589)),L590-J590)</f>
        <v/>
      </c>
      <c r="L590" s="2" t="str">
        <f>IF(H590="",IF(H589="","",SUM($L$6:L589)),I590*(100%+($G$2/12))^($J$2-H589)*($G$2/12)/((100%+$G$2/12)^($J$2-H589)-1))</f>
        <v/>
      </c>
      <c r="P590" s="44" t="str">
        <f t="shared" si="72"/>
        <v/>
      </c>
      <c r="Q590" s="44" t="str">
        <f t="shared" si="75"/>
        <v/>
      </c>
      <c r="R590" s="2" t="str">
        <f t="shared" si="76"/>
        <v/>
      </c>
      <c r="S590" s="12" t="str">
        <f t="shared" si="77"/>
        <v/>
      </c>
    </row>
    <row r="591" spans="3:19" x14ac:dyDescent="0.35">
      <c r="C591" s="2" t="str">
        <f t="shared" si="78"/>
        <v/>
      </c>
      <c r="D591" s="2" t="str">
        <f>IF(B591="",IF(B590="","",SUM($D$6:D590)),C591*($G$2/12))</f>
        <v/>
      </c>
      <c r="E591" s="2" t="str">
        <f>IF(B591="",IF(B590="","",SUM($E$6:E590)),(E590+(C590*((1+$G$1)^(1/12)-1))/($J$2-B589)))</f>
        <v/>
      </c>
      <c r="F591" s="2" t="str">
        <f>IF(B591="",IF(B590="","",SUM($F$6:F590)),D591+E591)</f>
        <v/>
      </c>
      <c r="H591" s="1" t="str">
        <f t="shared" si="73"/>
        <v/>
      </c>
      <c r="I591" s="2" t="str">
        <f t="shared" si="74"/>
        <v/>
      </c>
      <c r="J591" s="2" t="str">
        <f>IF(H591="",IF(H590="","",SUM(J$6:J590)),I591*($G$2/12))</f>
        <v/>
      </c>
      <c r="K591" s="2" t="str">
        <f>IF(H591="",IF(H590="","",SUM($K$6:K590)),L591-J591)</f>
        <v/>
      </c>
      <c r="L591" s="2" t="str">
        <f>IF(H591="",IF(H590="","",SUM($L$6:L590)),I591*(100%+($G$2/12))^($J$2-H590)*($G$2/12)/((100%+$G$2/12)^($J$2-H590)-1))</f>
        <v/>
      </c>
      <c r="P591" s="44" t="str">
        <f t="shared" si="72"/>
        <v/>
      </c>
      <c r="Q591" s="44" t="str">
        <f t="shared" si="75"/>
        <v/>
      </c>
      <c r="R591" s="2" t="str">
        <f t="shared" si="76"/>
        <v/>
      </c>
      <c r="S591" s="12" t="str">
        <f t="shared" si="77"/>
        <v/>
      </c>
    </row>
    <row r="592" spans="3:19" x14ac:dyDescent="0.35">
      <c r="C592" s="2" t="str">
        <f t="shared" si="78"/>
        <v/>
      </c>
      <c r="D592" s="2" t="str">
        <f>IF(B592="",IF(B591="","",SUM($D$6:D591)),C592*($G$2/12))</f>
        <v/>
      </c>
      <c r="E592" s="2" t="str">
        <f>IF(B592="",IF(B591="","",SUM($E$6:E591)),(E591+(C591*((1+$G$1)^(1/12)-1))/($J$2-B590)))</f>
        <v/>
      </c>
      <c r="F592" s="2" t="str">
        <f>IF(B592="",IF(B591="","",SUM($F$6:F591)),D592+E592)</f>
        <v/>
      </c>
      <c r="H592" s="1" t="str">
        <f t="shared" si="73"/>
        <v/>
      </c>
      <c r="I592" s="2" t="str">
        <f t="shared" si="74"/>
        <v/>
      </c>
      <c r="J592" s="2" t="str">
        <f>IF(H592="",IF(H591="","",SUM(J$6:J591)),I592*($G$2/12))</f>
        <v/>
      </c>
      <c r="K592" s="2" t="str">
        <f>IF(H592="",IF(H591="","",SUM($K$6:K591)),L592-J592)</f>
        <v/>
      </c>
      <c r="L592" s="2" t="str">
        <f>IF(H592="",IF(H591="","",SUM($L$6:L591)),I592*(100%+($G$2/12))^($J$2-H591)*($G$2/12)/((100%+$G$2/12)^($J$2-H591)-1))</f>
        <v/>
      </c>
      <c r="P592" s="44" t="str">
        <f t="shared" si="72"/>
        <v/>
      </c>
      <c r="Q592" s="44" t="str">
        <f t="shared" si="75"/>
        <v/>
      </c>
      <c r="R592" s="2" t="str">
        <f t="shared" si="76"/>
        <v/>
      </c>
      <c r="S592" s="12" t="str">
        <f t="shared" si="77"/>
        <v/>
      </c>
    </row>
    <row r="593" spans="3:19" x14ac:dyDescent="0.35">
      <c r="C593" s="2" t="str">
        <f t="shared" si="78"/>
        <v/>
      </c>
      <c r="D593" s="2" t="str">
        <f>IF(B593="",IF(B592="","",SUM($D$6:D592)),C593*($G$2/12))</f>
        <v/>
      </c>
      <c r="E593" s="2" t="str">
        <f>IF(B593="",IF(B592="","",SUM($E$6:E592)),(E592+(C592*((1+$G$1)^(1/12)-1))/($J$2-B591)))</f>
        <v/>
      </c>
      <c r="F593" s="2" t="str">
        <f>IF(B593="",IF(B592="","",SUM($F$6:F592)),D593+E593)</f>
        <v/>
      </c>
      <c r="H593" s="1" t="str">
        <f t="shared" si="73"/>
        <v/>
      </c>
      <c r="I593" s="2" t="str">
        <f t="shared" si="74"/>
        <v/>
      </c>
      <c r="J593" s="2" t="str">
        <f>IF(H593="",IF(H592="","",SUM(J$6:J592)),I593*($G$2/12))</f>
        <v/>
      </c>
      <c r="K593" s="2" t="str">
        <f>IF(H593="",IF(H592="","",SUM($K$6:K592)),L593-J593)</f>
        <v/>
      </c>
      <c r="L593" s="2" t="str">
        <f>IF(H593="",IF(H592="","",SUM($L$6:L592)),I593*(100%+($G$2/12))^($J$2-H592)*($G$2/12)/((100%+$G$2/12)^($J$2-H592)-1))</f>
        <v/>
      </c>
      <c r="P593" s="44" t="str">
        <f t="shared" si="72"/>
        <v/>
      </c>
      <c r="Q593" s="44" t="str">
        <f t="shared" si="75"/>
        <v/>
      </c>
      <c r="R593" s="2" t="str">
        <f t="shared" si="76"/>
        <v/>
      </c>
      <c r="S593" s="12" t="str">
        <f t="shared" si="77"/>
        <v/>
      </c>
    </row>
    <row r="594" spans="3:19" x14ac:dyDescent="0.35">
      <c r="C594" s="2" t="str">
        <f t="shared" si="78"/>
        <v/>
      </c>
      <c r="D594" s="2" t="str">
        <f>IF(B594="",IF(B593="","",SUM($D$6:D593)),C594*($G$2/12))</f>
        <v/>
      </c>
      <c r="E594" s="2" t="str">
        <f>IF(B594="",IF(B593="","",SUM($E$6:E593)),(E593+(C593*((1+$G$1)^(1/12)-1))/($J$2-B592)))</f>
        <v/>
      </c>
      <c r="F594" s="2" t="str">
        <f>IF(B594="",IF(B593="","",SUM($F$6:F593)),D594+E594)</f>
        <v/>
      </c>
      <c r="H594" s="1" t="str">
        <f t="shared" si="73"/>
        <v/>
      </c>
      <c r="I594" s="2" t="str">
        <f t="shared" si="74"/>
        <v/>
      </c>
      <c r="J594" s="2" t="str">
        <f>IF(H594="",IF(H593="","",SUM(J$6:J593)),I594*($G$2/12))</f>
        <v/>
      </c>
      <c r="K594" s="2" t="str">
        <f>IF(H594="",IF(H593="","",SUM($K$6:K593)),L594-J594)</f>
        <v/>
      </c>
      <c r="L594" s="2" t="str">
        <f>IF(H594="",IF(H593="","",SUM($L$6:L593)),I594*(100%+($G$2/12))^($J$2-H593)*($G$2/12)/((100%+$G$2/12)^($J$2-H593)-1))</f>
        <v/>
      </c>
      <c r="P594" s="44" t="str">
        <f t="shared" si="72"/>
        <v/>
      </c>
      <c r="Q594" s="44" t="str">
        <f t="shared" si="75"/>
        <v/>
      </c>
      <c r="R594" s="2" t="str">
        <f t="shared" si="76"/>
        <v/>
      </c>
      <c r="S594" s="12" t="str">
        <f t="shared" si="77"/>
        <v/>
      </c>
    </row>
    <row r="595" spans="3:19" x14ac:dyDescent="0.35">
      <c r="C595" s="2" t="str">
        <f t="shared" si="78"/>
        <v/>
      </c>
      <c r="D595" s="2" t="str">
        <f>IF(B595="",IF(B594="","",SUM($D$6:D594)),C595*($G$2/12))</f>
        <v/>
      </c>
      <c r="E595" s="2" t="str">
        <f>IF(B595="",IF(B594="","",SUM($E$6:E594)),(E594+(C594*((1+$G$1)^(1/12)-1))/($J$2-B593)))</f>
        <v/>
      </c>
      <c r="F595" s="2" t="str">
        <f>IF(B595="",IF(B594="","",SUM($F$6:F594)),D595+E595)</f>
        <v/>
      </c>
      <c r="H595" s="1" t="str">
        <f t="shared" si="73"/>
        <v/>
      </c>
      <c r="I595" s="2" t="str">
        <f t="shared" si="74"/>
        <v/>
      </c>
      <c r="J595" s="2" t="str">
        <f>IF(H595="",IF(H594="","",SUM(J$6:J594)),I595*($G$2/12))</f>
        <v/>
      </c>
      <c r="K595" s="2" t="str">
        <f>IF(H595="",IF(H594="","",SUM($K$6:K594)),L595-J595)</f>
        <v/>
      </c>
      <c r="L595" s="2" t="str">
        <f>IF(H595="",IF(H594="","",SUM($L$6:L594)),I595*(100%+($G$2/12))^($J$2-H594)*($G$2/12)/((100%+$G$2/12)^($J$2-H594)-1))</f>
        <v/>
      </c>
      <c r="P595" s="44" t="str">
        <f t="shared" si="72"/>
        <v/>
      </c>
      <c r="Q595" s="44" t="str">
        <f t="shared" si="75"/>
        <v/>
      </c>
      <c r="R595" s="2" t="str">
        <f t="shared" si="76"/>
        <v/>
      </c>
      <c r="S595" s="12" t="str">
        <f t="shared" si="77"/>
        <v/>
      </c>
    </row>
    <row r="596" spans="3:19" x14ac:dyDescent="0.35">
      <c r="C596" s="2" t="str">
        <f t="shared" si="78"/>
        <v/>
      </c>
      <c r="D596" s="2" t="str">
        <f>IF(B596="",IF(B595="","",SUM($D$6:D595)),C596*($G$2/12))</f>
        <v/>
      </c>
      <c r="E596" s="2" t="str">
        <f>IF(B596="",IF(B595="","",SUM($E$6:E595)),(E595+(C595*((1+$G$1)^(1/12)-1))/($J$2-B594)))</f>
        <v/>
      </c>
      <c r="F596" s="2" t="str">
        <f>IF(B596="",IF(B595="","",SUM($F$6:F595)),D596+E596)</f>
        <v/>
      </c>
      <c r="H596" s="1" t="str">
        <f t="shared" si="73"/>
        <v/>
      </c>
      <c r="I596" s="2" t="str">
        <f t="shared" si="74"/>
        <v/>
      </c>
      <c r="J596" s="2" t="str">
        <f>IF(H596="",IF(H595="","",SUM(J$6:J595)),I596*($G$2/12))</f>
        <v/>
      </c>
      <c r="K596" s="2" t="str">
        <f>IF(H596="",IF(H595="","",SUM($K$6:K595)),L596-J596)</f>
        <v/>
      </c>
      <c r="L596" s="2" t="str">
        <f>IF(H596="",IF(H595="","",SUM($L$6:L595)),I596*(100%+($G$2/12))^($J$2-H595)*($G$2/12)/((100%+$G$2/12)^($J$2-H595)-1))</f>
        <v/>
      </c>
      <c r="P596" s="44" t="str">
        <f t="shared" si="72"/>
        <v/>
      </c>
      <c r="Q596" s="44" t="str">
        <f t="shared" si="75"/>
        <v/>
      </c>
      <c r="R596" s="2" t="str">
        <f t="shared" si="76"/>
        <v/>
      </c>
      <c r="S596" s="12" t="str">
        <f t="shared" si="77"/>
        <v/>
      </c>
    </row>
    <row r="597" spans="3:19" x14ac:dyDescent="0.35">
      <c r="C597" s="2" t="str">
        <f t="shared" si="78"/>
        <v/>
      </c>
      <c r="D597" s="2" t="str">
        <f>IF(B597="",IF(B596="","",SUM($D$6:D596)),C597*($G$2/12))</f>
        <v/>
      </c>
      <c r="E597" s="2" t="str">
        <f>IF(B597="",IF(B596="","",SUM($E$6:E596)),(E596+(C596*((1+$G$1)^(1/12)-1))/($J$2-B595)))</f>
        <v/>
      </c>
      <c r="F597" s="2" t="str">
        <f>IF(B597="",IF(B596="","",SUM($F$6:F596)),D597+E597)</f>
        <v/>
      </c>
      <c r="H597" s="1" t="str">
        <f t="shared" si="73"/>
        <v/>
      </c>
      <c r="I597" s="2" t="str">
        <f t="shared" si="74"/>
        <v/>
      </c>
      <c r="J597" s="2" t="str">
        <f>IF(H597="",IF(H596="","",SUM(J$6:J596)),I597*($G$2/12))</f>
        <v/>
      </c>
      <c r="K597" s="2" t="str">
        <f>IF(H597="",IF(H596="","",SUM($K$6:K596)),L597-J597)</f>
        <v/>
      </c>
      <c r="L597" s="2" t="str">
        <f>IF(H597="",IF(H596="","",SUM($L$6:L596)),I597*(100%+($G$2/12))^($J$2-H596)*($G$2/12)/((100%+$G$2/12)^($J$2-H596)-1))</f>
        <v/>
      </c>
      <c r="P597" s="44" t="str">
        <f t="shared" si="72"/>
        <v/>
      </c>
      <c r="Q597" s="44" t="str">
        <f t="shared" si="75"/>
        <v/>
      </c>
      <c r="R597" s="2" t="str">
        <f t="shared" si="76"/>
        <v/>
      </c>
      <c r="S597" s="12" t="str">
        <f t="shared" si="77"/>
        <v/>
      </c>
    </row>
    <row r="598" spans="3:19" x14ac:dyDescent="0.35">
      <c r="C598" s="2" t="str">
        <f t="shared" si="78"/>
        <v/>
      </c>
      <c r="D598" s="2" t="str">
        <f>IF(B598="",IF(B597="","",SUM($D$6:D597)),C598*($G$2/12))</f>
        <v/>
      </c>
      <c r="E598" s="2" t="str">
        <f>IF(B598="",IF(B597="","",SUM($E$6:E597)),(E597+(C597*((1+$G$1)^(1/12)-1))/($J$2-B596)))</f>
        <v/>
      </c>
      <c r="F598" s="2" t="str">
        <f>IF(B598="",IF(B597="","",SUM($F$6:F597)),D598+E598)</f>
        <v/>
      </c>
      <c r="H598" s="1" t="str">
        <f t="shared" si="73"/>
        <v/>
      </c>
      <c r="I598" s="2" t="str">
        <f t="shared" si="74"/>
        <v/>
      </c>
      <c r="J598" s="2" t="str">
        <f>IF(H598="",IF(H597="","",SUM(J$6:J597)),I598*($G$2/12))</f>
        <v/>
      </c>
      <c r="K598" s="2" t="str">
        <f>IF(H598="",IF(H597="","",SUM($K$6:K597)),L598-J598)</f>
        <v/>
      </c>
      <c r="L598" s="2" t="str">
        <f>IF(H598="",IF(H597="","",SUM($L$6:L597)),I598*(100%+($G$2/12))^($J$2-H597)*($G$2/12)/((100%+$G$2/12)^($J$2-H597)-1))</f>
        <v/>
      </c>
      <c r="P598" s="44" t="str">
        <f t="shared" si="72"/>
        <v/>
      </c>
      <c r="Q598" s="44" t="str">
        <f t="shared" si="75"/>
        <v/>
      </c>
      <c r="R598" s="2" t="str">
        <f t="shared" si="76"/>
        <v/>
      </c>
      <c r="S598" s="12" t="str">
        <f t="shared" si="77"/>
        <v/>
      </c>
    </row>
    <row r="599" spans="3:19" x14ac:dyDescent="0.35">
      <c r="C599" s="2" t="str">
        <f t="shared" si="78"/>
        <v/>
      </c>
      <c r="D599" s="2" t="str">
        <f>IF(B599="",IF(B598="","",SUM($D$6:D598)),C599*($G$2/12))</f>
        <v/>
      </c>
      <c r="E599" s="2" t="str">
        <f>IF(B599="",IF(B598="","",SUM($E$6:E598)),(E598+(C598*((1+$G$1)^(1/12)-1))/($J$2-B597)))</f>
        <v/>
      </c>
      <c r="F599" s="2" t="str">
        <f>IF(B599="",IF(B598="","",SUM($F$6:F598)),D599+E599)</f>
        <v/>
      </c>
      <c r="H599" s="1" t="str">
        <f t="shared" si="73"/>
        <v/>
      </c>
      <c r="I599" s="2" t="str">
        <f t="shared" si="74"/>
        <v/>
      </c>
      <c r="J599" s="2" t="str">
        <f>IF(H599="",IF(H598="","",SUM(J$6:J598)),I599*($G$2/12))</f>
        <v/>
      </c>
      <c r="K599" s="2" t="str">
        <f>IF(H599="",IF(H598="","",SUM($K$6:K598)),L599-J599)</f>
        <v/>
      </c>
      <c r="L599" s="2" t="str">
        <f>IF(H599="",IF(H598="","",SUM($L$6:L598)),I599*(100%+($G$2/12))^($J$2-H598)*($G$2/12)/((100%+$G$2/12)^($J$2-H598)-1))</f>
        <v/>
      </c>
      <c r="P599" s="44" t="str">
        <f t="shared" si="72"/>
        <v/>
      </c>
      <c r="Q599" s="44" t="str">
        <f t="shared" si="75"/>
        <v/>
      </c>
      <c r="R599" s="2" t="str">
        <f t="shared" si="76"/>
        <v/>
      </c>
      <c r="S599" s="12" t="str">
        <f t="shared" si="77"/>
        <v/>
      </c>
    </row>
    <row r="600" spans="3:19" x14ac:dyDescent="0.35">
      <c r="C600" s="2" t="str">
        <f t="shared" si="78"/>
        <v/>
      </c>
      <c r="D600" s="2" t="str">
        <f>IF(B600="",IF(B599="","",SUM($D$6:D599)),C600*($G$2/12))</f>
        <v/>
      </c>
      <c r="E600" s="2" t="str">
        <f>IF(B600="",IF(B599="","",SUM($E$6:E599)),(E599+(C599*((1+$G$1)^(1/12)-1))/($J$2-B598)))</f>
        <v/>
      </c>
      <c r="F600" s="2" t="str">
        <f>IF(B600="",IF(B599="","",SUM($F$6:F599)),D600+E600)</f>
        <v/>
      </c>
      <c r="H600" s="1" t="str">
        <f t="shared" si="73"/>
        <v/>
      </c>
      <c r="I600" s="2" t="str">
        <f t="shared" si="74"/>
        <v/>
      </c>
      <c r="J600" s="2" t="str">
        <f>IF(H600="",IF(H599="","",SUM(J$6:J599)),I600*($G$2/12))</f>
        <v/>
      </c>
      <c r="K600" s="2" t="str">
        <f>IF(H600="",IF(H599="","",SUM($K$6:K599)),L600-J600)</f>
        <v/>
      </c>
      <c r="L600" s="2" t="str">
        <f>IF(H600="",IF(H599="","",SUM($L$6:L599)),I600*(100%+($G$2/12))^($J$2-H599)*($G$2/12)/((100%+$G$2/12)^($J$2-H599)-1))</f>
        <v/>
      </c>
      <c r="P600" s="44" t="str">
        <f t="shared" si="72"/>
        <v/>
      </c>
      <c r="Q600" s="44" t="str">
        <f t="shared" si="75"/>
        <v/>
      </c>
      <c r="R600" s="2" t="str">
        <f t="shared" si="76"/>
        <v/>
      </c>
      <c r="S600" s="12" t="str">
        <f t="shared" si="77"/>
        <v/>
      </c>
    </row>
    <row r="601" spans="3:19" x14ac:dyDescent="0.35">
      <c r="C601" s="2" t="str">
        <f t="shared" si="78"/>
        <v/>
      </c>
      <c r="D601" s="2" t="str">
        <f>IF(B601="",IF(B600="","",SUM($D$6:D600)),C601*($G$2/12))</f>
        <v/>
      </c>
      <c r="E601" s="2" t="str">
        <f>IF(B601="",IF(B600="","",SUM($E$6:E600)),(E600+(C600*((1+$G$1)^(1/12)-1))/($J$2-B599)))</f>
        <v/>
      </c>
      <c r="F601" s="2" t="str">
        <f>IF(B601="",IF(B600="","",SUM($F$6:F600)),D601+E601)</f>
        <v/>
      </c>
      <c r="H601" s="1" t="str">
        <f t="shared" si="73"/>
        <v/>
      </c>
      <c r="I601" s="2" t="str">
        <f t="shared" si="74"/>
        <v/>
      </c>
      <c r="J601" s="2" t="str">
        <f>IF(H601="",IF(H600="","",SUM(J$6:J600)),I601*($G$2/12))</f>
        <v/>
      </c>
      <c r="K601" s="2" t="str">
        <f>IF(H601="",IF(H600="","",SUM($K$6:K600)),L601-J601)</f>
        <v/>
      </c>
      <c r="L601" s="2" t="str">
        <f>IF(H601="",IF(H600="","",SUM($L$6:L600)),I601*(100%+($G$2/12))^($J$2-H600)*($G$2/12)/((100%+$G$2/12)^($J$2-H600)-1))</f>
        <v/>
      </c>
      <c r="P601" s="44" t="str">
        <f t="shared" si="72"/>
        <v/>
      </c>
      <c r="Q601" s="44" t="str">
        <f t="shared" si="75"/>
        <v/>
      </c>
      <c r="R601" s="2" t="str">
        <f t="shared" si="76"/>
        <v/>
      </c>
      <c r="S601" s="12" t="str">
        <f t="shared" si="77"/>
        <v/>
      </c>
    </row>
    <row r="602" spans="3:19" x14ac:dyDescent="0.35">
      <c r="C602" s="2" t="str">
        <f t="shared" si="78"/>
        <v/>
      </c>
      <c r="D602" s="2" t="str">
        <f>IF(B602="",IF(B601="","",SUM($D$6:D601)),C602*($G$2/12))</f>
        <v/>
      </c>
      <c r="E602" s="2" t="str">
        <f>IF(B602="",IF(B601="","",SUM($E$6:E601)),(E601+(C601*((1+$G$1)^(1/12)-1))/($J$2-B600)))</f>
        <v/>
      </c>
      <c r="F602" s="2" t="str">
        <f>IF(B602="",IF(B601="","",SUM($F$6:F601)),D602+E602)</f>
        <v/>
      </c>
      <c r="H602" s="1" t="str">
        <f t="shared" si="73"/>
        <v/>
      </c>
      <c r="I602" s="2" t="str">
        <f t="shared" si="74"/>
        <v/>
      </c>
      <c r="J602" s="2" t="str">
        <f>IF(H602="",IF(H601="","",SUM(J$6:J601)),I602*($G$2/12))</f>
        <v/>
      </c>
      <c r="K602" s="2" t="str">
        <f>IF(H602="",IF(H601="","",SUM($K$6:K601)),L602-J602)</f>
        <v/>
      </c>
      <c r="L602" s="2" t="str">
        <f>IF(H602="",IF(H601="","",SUM($L$6:L601)),I602*(100%+($G$2/12))^($J$2-H601)*($G$2/12)/((100%+$G$2/12)^($J$2-H601)-1))</f>
        <v/>
      </c>
      <c r="P602" s="44" t="str">
        <f t="shared" si="72"/>
        <v/>
      </c>
      <c r="Q602" s="44" t="str">
        <f t="shared" si="75"/>
        <v/>
      </c>
      <c r="R602" s="2" t="str">
        <f t="shared" si="76"/>
        <v/>
      </c>
      <c r="S602" s="12" t="str">
        <f t="shared" si="77"/>
        <v/>
      </c>
    </row>
    <row r="603" spans="3:19" x14ac:dyDescent="0.35">
      <c r="C603" s="2" t="str">
        <f t="shared" si="78"/>
        <v/>
      </c>
      <c r="D603" s="2" t="str">
        <f>IF(B603="",IF(B602="","",SUM($D$6:D602)),C603*($G$2/12))</f>
        <v/>
      </c>
      <c r="E603" s="2" t="str">
        <f>IF(B603="",IF(B602="","",SUM($E$6:E602)),(E602+(C602*((1+$G$1)^(1/12)-1))/($J$2-B601)))</f>
        <v/>
      </c>
      <c r="F603" s="2" t="str">
        <f>IF(B603="",IF(B602="","",SUM($F$6:F602)),D603+E603)</f>
        <v/>
      </c>
      <c r="H603" s="1" t="str">
        <f t="shared" si="73"/>
        <v/>
      </c>
      <c r="I603" s="2" t="str">
        <f t="shared" si="74"/>
        <v/>
      </c>
      <c r="J603" s="2" t="str">
        <f>IF(H603="",IF(H602="","",SUM(J$6:J602)),I603*($G$2/12))</f>
        <v/>
      </c>
      <c r="K603" s="2" t="str">
        <f>IF(H603="",IF(H602="","",SUM($K$6:K602)),L603-J603)</f>
        <v/>
      </c>
      <c r="L603" s="2" t="str">
        <f>IF(H603="",IF(H602="","",SUM($L$6:L602)),I603*(100%+($G$2/12))^($J$2-H602)*($G$2/12)/((100%+$G$2/12)^($J$2-H602)-1))</f>
        <v/>
      </c>
      <c r="P603" s="44" t="str">
        <f t="shared" si="72"/>
        <v/>
      </c>
      <c r="Q603" s="44" t="str">
        <f t="shared" si="75"/>
        <v/>
      </c>
      <c r="R603" s="2" t="str">
        <f t="shared" si="76"/>
        <v/>
      </c>
      <c r="S603" s="12" t="str">
        <f t="shared" si="77"/>
        <v/>
      </c>
    </row>
    <row r="604" spans="3:19" x14ac:dyDescent="0.35">
      <c r="C604" s="2" t="str">
        <f t="shared" si="78"/>
        <v/>
      </c>
      <c r="D604" s="2" t="str">
        <f>IF(B604="",IF(B603="","",SUM($D$6:D603)),C604*($G$2/12))</f>
        <v/>
      </c>
      <c r="E604" s="2" t="str">
        <f>IF(B604="",IF(B603="","",SUM($E$6:E603)),(E603+(C603*((1+$G$1)^(1/12)-1))/($J$2-B602)))</f>
        <v/>
      </c>
      <c r="F604" s="2" t="str">
        <f>IF(B604="",IF(B603="","",SUM($F$6:F603)),D604+E604)</f>
        <v/>
      </c>
      <c r="H604" s="1" t="str">
        <f t="shared" si="73"/>
        <v/>
      </c>
      <c r="I604" s="2" t="str">
        <f t="shared" si="74"/>
        <v/>
      </c>
      <c r="J604" s="2" t="str">
        <f>IF(H604="",IF(H603="","",SUM(J$6:J603)),I604*($G$2/12))</f>
        <v/>
      </c>
      <c r="K604" s="2" t="str">
        <f>IF(H604="",IF(H603="","",SUM($K$6:K603)),L604-J604)</f>
        <v/>
      </c>
      <c r="L604" s="2" t="str">
        <f>IF(H604="",IF(H603="","",SUM($L$6:L603)),I604*(100%+($G$2/12))^($J$2-H603)*($G$2/12)/((100%+$G$2/12)^($J$2-H603)-1))</f>
        <v/>
      </c>
      <c r="P604" s="44" t="str">
        <f t="shared" si="72"/>
        <v/>
      </c>
      <c r="Q604" s="44" t="str">
        <f t="shared" si="75"/>
        <v/>
      </c>
      <c r="R604" s="2" t="str">
        <f t="shared" si="76"/>
        <v/>
      </c>
      <c r="S604" s="12" t="str">
        <f t="shared" si="77"/>
        <v/>
      </c>
    </row>
    <row r="605" spans="3:19" x14ac:dyDescent="0.35">
      <c r="C605" s="2" t="str">
        <f t="shared" si="78"/>
        <v/>
      </c>
      <c r="D605" s="2" t="str">
        <f>IF(B605="",IF(B604="","",SUM($D$6:D604)),C605*($G$2/12))</f>
        <v/>
      </c>
      <c r="E605" s="2" t="str">
        <f>IF(B605="",IF(B604="","",SUM($E$6:E604)),(E604+(C604*((1+$G$1)^(1/12)-1))/($J$2-B603)))</f>
        <v/>
      </c>
      <c r="F605" s="2" t="str">
        <f>IF(B605="",IF(B604="","",SUM($F$6:F604)),D605+E605)</f>
        <v/>
      </c>
      <c r="H605" s="1" t="str">
        <f t="shared" si="73"/>
        <v/>
      </c>
      <c r="I605" s="2" t="str">
        <f t="shared" si="74"/>
        <v/>
      </c>
      <c r="J605" s="2" t="str">
        <f>IF(H605="",IF(H604="","",SUM(J$6:J604)),I605*($G$2/12))</f>
        <v/>
      </c>
      <c r="K605" s="2" t="str">
        <f>IF(H605="",IF(H604="","",SUM($K$6:K604)),L605-J605)</f>
        <v/>
      </c>
      <c r="L605" s="2" t="str">
        <f>IF(H605="",IF(H604="","",SUM($L$6:L604)),I605*(100%+($G$2/12))^($J$2-H604)*($G$2/12)/((100%+$G$2/12)^($J$2-H604)-1))</f>
        <v/>
      </c>
      <c r="P605" s="44" t="str">
        <f t="shared" si="72"/>
        <v/>
      </c>
      <c r="Q605" s="44" t="str">
        <f t="shared" si="75"/>
        <v/>
      </c>
      <c r="R605" s="2" t="str">
        <f t="shared" si="76"/>
        <v/>
      </c>
      <c r="S605" s="12" t="str">
        <f t="shared" si="77"/>
        <v/>
      </c>
    </row>
    <row r="606" spans="3:19" x14ac:dyDescent="0.35">
      <c r="C606" s="2" t="str">
        <f t="shared" si="78"/>
        <v/>
      </c>
      <c r="D606" s="2" t="str">
        <f>IF(B606="",IF(B605="","",SUM($D$6:D605)),C606*($G$2/12))</f>
        <v/>
      </c>
      <c r="E606" s="2" t="str">
        <f>IF(B606="",IF(B605="","",SUM($E$6:E605)),(E605+(C605*((1+$G$1)^(1/12)-1))/($J$2-B604)))</f>
        <v/>
      </c>
      <c r="F606" s="2" t="str">
        <f>IF(B606="",IF(B605="","",SUM($F$6:F605)),D606+E606)</f>
        <v/>
      </c>
      <c r="H606" s="1" t="str">
        <f t="shared" si="73"/>
        <v/>
      </c>
      <c r="I606" s="2" t="str">
        <f t="shared" si="74"/>
        <v/>
      </c>
      <c r="J606" s="2" t="str">
        <f>IF(H606="",IF(H605="","",SUM(J$6:J605)),I606*($G$2/12))</f>
        <v/>
      </c>
      <c r="K606" s="2" t="str">
        <f>IF(H606="",IF(H605="","",SUM($K$6:K605)),L606-J606)</f>
        <v/>
      </c>
      <c r="L606" s="2" t="str">
        <f>IF(H606="",IF(H605="","",SUM($L$6:L605)),I606*(100%+($G$2/12))^($J$2-H605)*($G$2/12)/((100%+$G$2/12)^($J$2-H605)-1))</f>
        <v/>
      </c>
      <c r="P606" s="44" t="str">
        <f t="shared" si="72"/>
        <v/>
      </c>
      <c r="Q606" s="44" t="str">
        <f t="shared" si="75"/>
        <v/>
      </c>
      <c r="R606" s="2" t="str">
        <f t="shared" si="76"/>
        <v/>
      </c>
      <c r="S606" s="12" t="str">
        <f t="shared" si="77"/>
        <v/>
      </c>
    </row>
    <row r="607" spans="3:19" x14ac:dyDescent="0.35">
      <c r="C607" s="2" t="str">
        <f t="shared" si="78"/>
        <v/>
      </c>
      <c r="D607" s="2" t="str">
        <f>IF(B607="",IF(B606="","",SUM($D$6:D606)),C607*($G$2/12))</f>
        <v/>
      </c>
      <c r="E607" s="2" t="str">
        <f>IF(B607="",IF(B606="","",SUM($E$6:E606)),(E606+(C606*((1+$G$1)^(1/12)-1))/($J$2-B605)))</f>
        <v/>
      </c>
      <c r="F607" s="2" t="str">
        <f>IF(B607="",IF(B606="","",SUM($F$6:F606)),D607+E607)</f>
        <v/>
      </c>
      <c r="H607" s="1" t="str">
        <f t="shared" si="73"/>
        <v/>
      </c>
      <c r="I607" s="2" t="str">
        <f t="shared" si="74"/>
        <v/>
      </c>
      <c r="J607" s="2" t="str">
        <f>IF(H607="",IF(H606="","",SUM(J$6:J606)),I607*($G$2/12))</f>
        <v/>
      </c>
      <c r="K607" s="2" t="str">
        <f>IF(H607="",IF(H606="","",SUM($K$6:K606)),L607-J607)</f>
        <v/>
      </c>
      <c r="L607" s="2" t="str">
        <f>IF(H607="",IF(H606="","",SUM($L$6:L606)),I607*(100%+($G$2/12))^($J$2-H606)*($G$2/12)/((100%+$G$2/12)^($J$2-H606)-1))</f>
        <v/>
      </c>
      <c r="P607" s="44" t="str">
        <f t="shared" si="72"/>
        <v/>
      </c>
      <c r="Q607" s="44" t="str">
        <f t="shared" si="75"/>
        <v/>
      </c>
      <c r="R607" s="2" t="str">
        <f t="shared" si="76"/>
        <v/>
      </c>
      <c r="S607" s="12" t="str">
        <f t="shared" si="77"/>
        <v/>
      </c>
    </row>
    <row r="608" spans="3:19" x14ac:dyDescent="0.35">
      <c r="C608" s="2" t="str">
        <f t="shared" si="78"/>
        <v/>
      </c>
      <c r="D608" s="2" t="str">
        <f>IF(B608="",IF(B607="","",SUM($D$6:D607)),C608*($G$2/12))</f>
        <v/>
      </c>
      <c r="E608" s="2" t="str">
        <f>IF(B608="",IF(B607="","",SUM($E$6:E607)),(E607+(C607*((1+$G$1)^(1/12)-1))/($J$2-B606)))</f>
        <v/>
      </c>
      <c r="F608" s="2" t="str">
        <f>IF(B608="",IF(B607="","",SUM($F$6:F607)),D608+E608)</f>
        <v/>
      </c>
      <c r="H608" s="1" t="str">
        <f t="shared" si="73"/>
        <v/>
      </c>
      <c r="I608" s="2" t="str">
        <f t="shared" si="74"/>
        <v/>
      </c>
      <c r="J608" s="2" t="str">
        <f>IF(H608="",IF(H607="","",SUM(J$6:J607)),I608*($G$2/12))</f>
        <v/>
      </c>
      <c r="K608" s="2" t="str">
        <f>IF(H608="",IF(H607="","",SUM($K$6:K607)),L608-J608)</f>
        <v/>
      </c>
      <c r="L608" s="2" t="str">
        <f>IF(H608="",IF(H607="","",SUM($L$6:L607)),I608*(100%+($G$2/12))^($J$2-H607)*($G$2/12)/((100%+$G$2/12)^($J$2-H607)-1))</f>
        <v/>
      </c>
      <c r="P608" s="44" t="str">
        <f t="shared" si="72"/>
        <v/>
      </c>
      <c r="Q608" s="44" t="str">
        <f t="shared" si="75"/>
        <v/>
      </c>
      <c r="R608" s="2" t="str">
        <f t="shared" si="76"/>
        <v/>
      </c>
      <c r="S608" s="12" t="str">
        <f t="shared" si="77"/>
        <v/>
      </c>
    </row>
    <row r="609" spans="3:19" x14ac:dyDescent="0.35">
      <c r="C609" s="2" t="str">
        <f t="shared" si="78"/>
        <v/>
      </c>
      <c r="D609" s="2" t="str">
        <f>IF(B609="",IF(B608="","",SUM($D$6:D608)),C609*($G$2/12))</f>
        <v/>
      </c>
      <c r="E609" s="2" t="str">
        <f>IF(B609="",IF(B608="","",SUM($E$6:E608)),(E608+(C608*((1+$G$1)^(1/12)-1))/($J$2-B607)))</f>
        <v/>
      </c>
      <c r="F609" s="2" t="str">
        <f>IF(B609="",IF(B608="","",SUM($F$6:F608)),D609+E609)</f>
        <v/>
      </c>
      <c r="H609" s="1" t="str">
        <f t="shared" si="73"/>
        <v/>
      </c>
      <c r="I609" s="2" t="str">
        <f t="shared" si="74"/>
        <v/>
      </c>
      <c r="J609" s="2" t="str">
        <f>IF(H609="",IF(H608="","",SUM(J$6:J608)),I609*($G$2/12))</f>
        <v/>
      </c>
      <c r="K609" s="2" t="str">
        <f>IF(H609="",IF(H608="","",SUM($K$6:K608)),L609-J609)</f>
        <v/>
      </c>
      <c r="L609" s="2" t="str">
        <f>IF(H609="",IF(H608="","",SUM($L$6:L608)),I609*(100%+($G$2/12))^($J$2-H608)*($G$2/12)/((100%+$G$2/12)^($J$2-H608)-1))</f>
        <v/>
      </c>
      <c r="P609" s="44" t="str">
        <f t="shared" si="72"/>
        <v/>
      </c>
      <c r="Q609" s="44" t="str">
        <f t="shared" si="75"/>
        <v/>
      </c>
      <c r="R609" s="2" t="str">
        <f t="shared" si="76"/>
        <v/>
      </c>
      <c r="S609" s="12" t="str">
        <f t="shared" si="77"/>
        <v/>
      </c>
    </row>
    <row r="610" spans="3:19" x14ac:dyDescent="0.35">
      <c r="C610" s="2" t="str">
        <f t="shared" si="78"/>
        <v/>
      </c>
      <c r="D610" s="2" t="str">
        <f>IF(B610="",IF(B609="","",SUM($D$6:D609)),C610*($G$2/12))</f>
        <v/>
      </c>
      <c r="E610" s="2" t="str">
        <f>IF(B610="",IF(B609="","",SUM($E$6:E609)),(E609+(C609*((1+$G$1)^(1/12)-1))/($J$2-B608)))</f>
        <v/>
      </c>
      <c r="F610" s="2" t="str">
        <f>IF(B610="",IF(B609="","",SUM($F$6:F609)),D610+E610)</f>
        <v/>
      </c>
      <c r="H610" s="1" t="str">
        <f t="shared" si="73"/>
        <v/>
      </c>
      <c r="I610" s="2" t="str">
        <f t="shared" si="74"/>
        <v/>
      </c>
      <c r="J610" s="2" t="str">
        <f>IF(H610="",IF(H609="","",SUM(J$6:J609)),I610*($G$2/12))</f>
        <v/>
      </c>
      <c r="K610" s="2" t="str">
        <f>IF(H610="",IF(H609="","",SUM($K$6:K609)),L610-J610)</f>
        <v/>
      </c>
      <c r="L610" s="2" t="str">
        <f>IF(H610="",IF(H609="","",SUM($L$6:L609)),I610*(100%+($G$2/12))^($J$2-H609)*($G$2/12)/((100%+$G$2/12)^($J$2-H609)-1))</f>
        <v/>
      </c>
      <c r="P610" s="44" t="str">
        <f t="shared" si="72"/>
        <v/>
      </c>
      <c r="Q610" s="44" t="str">
        <f t="shared" si="75"/>
        <v/>
      </c>
      <c r="R610" s="2" t="str">
        <f t="shared" si="76"/>
        <v/>
      </c>
      <c r="S610" s="12" t="str">
        <f t="shared" si="77"/>
        <v/>
      </c>
    </row>
    <row r="611" spans="3:19" x14ac:dyDescent="0.35">
      <c r="C611" s="2" t="str">
        <f t="shared" si="78"/>
        <v/>
      </c>
      <c r="D611" s="2" t="str">
        <f>IF(B611="",IF(B610="","",SUM($D$6:D610)),C611*($G$2/12))</f>
        <v/>
      </c>
      <c r="E611" s="2" t="str">
        <f>IF(B611="",IF(B610="","",SUM($E$6:E610)),(E610+(C610*((1+$G$1)^(1/12)-1))/($J$2-B609)))</f>
        <v/>
      </c>
      <c r="F611" s="2" t="str">
        <f>IF(B611="",IF(B610="","",SUM($F$6:F610)),D611+E611)</f>
        <v/>
      </c>
      <c r="H611" s="1" t="str">
        <f t="shared" si="73"/>
        <v/>
      </c>
      <c r="I611" s="2" t="str">
        <f t="shared" si="74"/>
        <v/>
      </c>
      <c r="J611" s="2" t="str">
        <f>IF(H611="",IF(H610="","",SUM(J$6:J610)),I611*($G$2/12))</f>
        <v/>
      </c>
      <c r="K611" s="2" t="str">
        <f>IF(H611="",IF(H610="","",SUM($K$6:K610)),L611-J611)</f>
        <v/>
      </c>
      <c r="L611" s="2" t="str">
        <f>IF(H611="",IF(H610="","",SUM($L$6:L610)),I611*(100%+($G$2/12))^($J$2-H610)*($G$2/12)/((100%+$G$2/12)^($J$2-H610)-1))</f>
        <v/>
      </c>
      <c r="P611" s="44" t="str">
        <f t="shared" si="72"/>
        <v/>
      </c>
      <c r="Q611" s="44" t="str">
        <f t="shared" si="75"/>
        <v/>
      </c>
      <c r="R611" s="2" t="str">
        <f t="shared" si="76"/>
        <v/>
      </c>
      <c r="S611" s="12" t="str">
        <f t="shared" si="77"/>
        <v/>
      </c>
    </row>
    <row r="612" spans="3:19" x14ac:dyDescent="0.35">
      <c r="C612" s="2" t="str">
        <f t="shared" si="78"/>
        <v/>
      </c>
      <c r="D612" s="2" t="str">
        <f>IF(B612="",IF(B611="","",SUM($D$6:D611)),C612*($G$2/12))</f>
        <v/>
      </c>
      <c r="E612" s="2" t="str">
        <f>IF(B612="",IF(B611="","",SUM($E$6:E611)),(E611+(C611*((1+$G$1)^(1/12)-1))/($J$2-B610)))</f>
        <v/>
      </c>
      <c r="F612" s="2" t="str">
        <f>IF(B612="",IF(B611="","",SUM($F$6:F611)),D612+E612)</f>
        <v/>
      </c>
      <c r="H612" s="1" t="str">
        <f t="shared" si="73"/>
        <v/>
      </c>
      <c r="I612" s="2" t="str">
        <f t="shared" si="74"/>
        <v/>
      </c>
      <c r="J612" s="2" t="str">
        <f>IF(H612="",IF(H611="","",SUM(J$6:J611)),I612*($G$2/12))</f>
        <v/>
      </c>
      <c r="K612" s="2" t="str">
        <f>IF(H612="",IF(H611="","",SUM($K$6:K611)),L612-J612)</f>
        <v/>
      </c>
      <c r="L612" s="2" t="str">
        <f>IF(H612="",IF(H611="","",SUM($L$6:L611)),I612*(100%+($G$2/12))^($J$2-H611)*($G$2/12)/((100%+$G$2/12)^($J$2-H611)-1))</f>
        <v/>
      </c>
      <c r="P612" s="44" t="str">
        <f t="shared" si="72"/>
        <v/>
      </c>
      <c r="Q612" s="44" t="str">
        <f t="shared" si="75"/>
        <v/>
      </c>
      <c r="R612" s="2" t="str">
        <f t="shared" si="76"/>
        <v/>
      </c>
      <c r="S612" s="12" t="str">
        <f t="shared" si="77"/>
        <v/>
      </c>
    </row>
    <row r="613" spans="3:19" x14ac:dyDescent="0.35">
      <c r="C613" s="2" t="str">
        <f t="shared" si="78"/>
        <v/>
      </c>
      <c r="D613" s="2" t="str">
        <f>IF(B613="",IF(B612="","",SUM($D$6:D612)),C613*($G$2/12))</f>
        <v/>
      </c>
      <c r="E613" s="2" t="str">
        <f>IF(B613="",IF(B612="","",SUM($E$6:E612)),(E612+(C612*((1+$G$1)^(1/12)-1))/($J$2-B611)))</f>
        <v/>
      </c>
      <c r="F613" s="2" t="str">
        <f>IF(B613="",IF(B612="","",SUM($F$6:F612)),D613+E613)</f>
        <v/>
      </c>
      <c r="H613" s="1" t="str">
        <f t="shared" si="73"/>
        <v/>
      </c>
      <c r="I613" s="2" t="str">
        <f t="shared" si="74"/>
        <v/>
      </c>
      <c r="J613" s="2" t="str">
        <f>IF(H613="",IF(H612="","",SUM(J$6:J612)),I613*($G$2/12))</f>
        <v/>
      </c>
      <c r="K613" s="2" t="str">
        <f>IF(H613="",IF(H612="","",SUM($K$6:K612)),L613-J613)</f>
        <v/>
      </c>
      <c r="L613" s="2" t="str">
        <f>IF(H613="",IF(H612="","",SUM($L$6:L612)),I613*(100%+($G$2/12))^($J$2-H612)*($G$2/12)/((100%+$G$2/12)^($J$2-H612)-1))</f>
        <v/>
      </c>
      <c r="P613" s="44" t="str">
        <f t="shared" si="72"/>
        <v/>
      </c>
      <c r="Q613" s="44" t="str">
        <f t="shared" si="75"/>
        <v/>
      </c>
      <c r="R613" s="2" t="str">
        <f t="shared" si="76"/>
        <v/>
      </c>
      <c r="S613" s="12" t="str">
        <f t="shared" si="77"/>
        <v/>
      </c>
    </row>
    <row r="614" spans="3:19" x14ac:dyDescent="0.35">
      <c r="C614" s="2" t="str">
        <f t="shared" si="78"/>
        <v/>
      </c>
      <c r="D614" s="2" t="str">
        <f>IF(B614="",IF(B613="","",SUM($D$6:D613)),C614*($G$2/12))</f>
        <v/>
      </c>
      <c r="E614" s="2" t="str">
        <f>IF(B614="",IF(B613="","",SUM($E$6:E613)),(E613+(C613*((1+$G$1)^(1/12)-1))/($J$2-B612)))</f>
        <v/>
      </c>
      <c r="F614" s="2" t="str">
        <f>IF(B614="",IF(B613="","",SUM($F$6:F613)),D614+E614)</f>
        <v/>
      </c>
      <c r="H614" s="1" t="str">
        <f t="shared" si="73"/>
        <v/>
      </c>
      <c r="I614" s="2" t="str">
        <f t="shared" si="74"/>
        <v/>
      </c>
      <c r="J614" s="2" t="str">
        <f>IF(H614="",IF(H613="","",SUM(J$6:J613)),I614*($G$2/12))</f>
        <v/>
      </c>
      <c r="K614" s="2" t="str">
        <f>IF(H614="",IF(H613="","",SUM($K$6:K613)),L614-J614)</f>
        <v/>
      </c>
      <c r="L614" s="2" t="str">
        <f>IF(H614="",IF(H613="","",SUM($L$6:L613)),I614*(100%+($G$2/12))^($J$2-H613)*($G$2/12)/((100%+$G$2/12)^($J$2-H613)-1))</f>
        <v/>
      </c>
      <c r="P614" s="44" t="str">
        <f t="shared" si="72"/>
        <v/>
      </c>
      <c r="Q614" s="44" t="str">
        <f t="shared" si="75"/>
        <v/>
      </c>
      <c r="R614" s="2" t="str">
        <f t="shared" si="76"/>
        <v/>
      </c>
      <c r="S614" s="12" t="str">
        <f t="shared" si="77"/>
        <v/>
      </c>
    </row>
    <row r="615" spans="3:19" x14ac:dyDescent="0.35">
      <c r="C615" s="2" t="str">
        <f t="shared" si="78"/>
        <v/>
      </c>
      <c r="D615" s="2" t="str">
        <f>IF(B615="",IF(B614="","",SUM($D$6:D614)),C615*($G$2/12))</f>
        <v/>
      </c>
      <c r="E615" s="2" t="str">
        <f>IF(B615="",IF(B614="","",SUM($E$6:E614)),(E614+(C614*((1+$G$1)^(1/12)-1))/($J$2-B613)))</f>
        <v/>
      </c>
      <c r="F615" s="2" t="str">
        <f>IF(B615="",IF(B614="","",SUM($F$6:F614)),D615+E615)</f>
        <v/>
      </c>
      <c r="H615" s="1" t="str">
        <f t="shared" si="73"/>
        <v/>
      </c>
      <c r="I615" s="2" t="str">
        <f t="shared" si="74"/>
        <v/>
      </c>
      <c r="J615" s="2" t="str">
        <f>IF(H615="",IF(H614="","",SUM(J$6:J614)),I615*($G$2/12))</f>
        <v/>
      </c>
      <c r="K615" s="2" t="str">
        <f>IF(H615="",IF(H614="","",SUM($K$6:K614)),L615-J615)</f>
        <v/>
      </c>
      <c r="L615" s="2" t="str">
        <f>IF(H615="",IF(H614="","",SUM($L$6:L614)),I615*(100%+($G$2/12))^($J$2-H614)*($G$2/12)/((100%+$G$2/12)^($J$2-H614)-1))</f>
        <v/>
      </c>
      <c r="P615" s="44" t="str">
        <f t="shared" si="72"/>
        <v/>
      </c>
      <c r="Q615" s="44" t="str">
        <f t="shared" si="75"/>
        <v/>
      </c>
      <c r="R615" s="2" t="str">
        <f t="shared" si="76"/>
        <v/>
      </c>
      <c r="S615" s="12" t="str">
        <f t="shared" si="77"/>
        <v/>
      </c>
    </row>
    <row r="616" spans="3:19" x14ac:dyDescent="0.35">
      <c r="C616" s="2" t="str">
        <f t="shared" si="78"/>
        <v/>
      </c>
      <c r="D616" s="2" t="str">
        <f>IF(B616="",IF(B615="","",SUM($D$6:D615)),C616*($G$2/12))</f>
        <v/>
      </c>
      <c r="E616" s="2" t="str">
        <f>IF(B616="",IF(B615="","",SUM($E$6:E615)),(E615+(C615*((1+$G$1)^(1/12)-1))/($J$2-B614)))</f>
        <v/>
      </c>
      <c r="F616" s="2" t="str">
        <f>IF(B616="",IF(B615="","",SUM($F$6:F615)),D616+E616)</f>
        <v/>
      </c>
      <c r="H616" s="1" t="str">
        <f t="shared" si="73"/>
        <v/>
      </c>
      <c r="I616" s="2" t="str">
        <f t="shared" si="74"/>
        <v/>
      </c>
      <c r="J616" s="2" t="str">
        <f>IF(H616="",IF(H615="","",SUM(J$6:J615)),I616*($G$2/12))</f>
        <v/>
      </c>
      <c r="K616" s="2" t="str">
        <f>IF(H616="",IF(H615="","",SUM($K$6:K615)),L616-J616)</f>
        <v/>
      </c>
      <c r="L616" s="2" t="str">
        <f>IF(H616="",IF(H615="","",SUM($L$6:L615)),I616*(100%+($G$2/12))^($J$2-H615)*($G$2/12)/((100%+$G$2/12)^($J$2-H615)-1))</f>
        <v/>
      </c>
      <c r="P616" s="44" t="str">
        <f t="shared" si="72"/>
        <v/>
      </c>
      <c r="Q616" s="44" t="str">
        <f t="shared" si="75"/>
        <v/>
      </c>
      <c r="R616" s="2" t="str">
        <f t="shared" si="76"/>
        <v/>
      </c>
      <c r="S616" s="12" t="str">
        <f t="shared" si="77"/>
        <v/>
      </c>
    </row>
    <row r="617" spans="3:19" x14ac:dyDescent="0.35">
      <c r="C617" s="2" t="str">
        <f t="shared" si="78"/>
        <v/>
      </c>
      <c r="D617" s="2" t="str">
        <f>IF(B617="",IF(B616="","",SUM($D$6:D616)),C617*($G$2/12))</f>
        <v/>
      </c>
      <c r="E617" s="2" t="str">
        <f>IF(B617="",IF(B616="","",SUM($E$6:E616)),(E616+(C616*((1+$G$1)^(1/12)-1))/($J$2-B615)))</f>
        <v/>
      </c>
      <c r="F617" s="2" t="str">
        <f>IF(B617="",IF(B616="","",SUM($F$6:F616)),D617+E617)</f>
        <v/>
      </c>
      <c r="H617" s="1" t="str">
        <f t="shared" si="73"/>
        <v/>
      </c>
      <c r="I617" s="2" t="str">
        <f t="shared" si="74"/>
        <v/>
      </c>
      <c r="J617" s="2" t="str">
        <f>IF(H617="",IF(H616="","",SUM(J$6:J616)),I617*($G$2/12))</f>
        <v/>
      </c>
      <c r="K617" s="2" t="str">
        <f>IF(H617="",IF(H616="","",SUM($K$6:K616)),L617-J617)</f>
        <v/>
      </c>
      <c r="L617" s="2" t="str">
        <f>IF(H617="",IF(H616="","",SUM($L$6:L616)),I617*(100%+($G$2/12))^($J$2-H616)*($G$2/12)/((100%+$G$2/12)^($J$2-H616)-1))</f>
        <v/>
      </c>
      <c r="P617" s="44" t="str">
        <f t="shared" si="72"/>
        <v/>
      </c>
      <c r="Q617" s="44" t="str">
        <f t="shared" si="75"/>
        <v/>
      </c>
      <c r="R617" s="2" t="str">
        <f t="shared" si="76"/>
        <v/>
      </c>
      <c r="S617" s="12" t="str">
        <f t="shared" si="77"/>
        <v/>
      </c>
    </row>
    <row r="618" spans="3:19" x14ac:dyDescent="0.35">
      <c r="C618" s="2" t="str">
        <f t="shared" si="78"/>
        <v/>
      </c>
      <c r="D618" s="2" t="str">
        <f>IF(B618="",IF(B617="","",SUM($D$6:D617)),C618*($G$2/12))</f>
        <v/>
      </c>
      <c r="E618" s="2" t="str">
        <f>IF(B618="",IF(B617="","",SUM($E$6:E617)),(E617+(C617*((1+$G$1)^(1/12)-1))/($J$2-B616)))</f>
        <v/>
      </c>
      <c r="F618" s="2" t="str">
        <f>IF(B618="",IF(B617="","",SUM($F$6:F617)),D618+E618)</f>
        <v/>
      </c>
      <c r="H618" s="1" t="str">
        <f t="shared" si="73"/>
        <v/>
      </c>
      <c r="I618" s="2" t="str">
        <f t="shared" si="74"/>
        <v/>
      </c>
      <c r="J618" s="2" t="str">
        <f>IF(H618="",IF(H617="","",SUM(J$6:J617)),I618*($G$2/12))</f>
        <v/>
      </c>
      <c r="K618" s="2" t="str">
        <f>IF(H618="",IF(H617="","",SUM($K$6:K617)),L618-J618)</f>
        <v/>
      </c>
      <c r="L618" s="2" t="str">
        <f>IF(H618="",IF(H617="","",SUM($L$6:L617)),I618*(100%+($G$2/12))^($J$2-H617)*($G$2/12)/((100%+$G$2/12)^($J$2-H617)-1))</f>
        <v/>
      </c>
      <c r="P618" s="44" t="str">
        <f t="shared" si="72"/>
        <v/>
      </c>
      <c r="Q618" s="44" t="str">
        <f t="shared" si="75"/>
        <v/>
      </c>
      <c r="R618" s="2" t="str">
        <f t="shared" si="76"/>
        <v/>
      </c>
      <c r="S618" s="12" t="str">
        <f t="shared" si="77"/>
        <v/>
      </c>
    </row>
    <row r="619" spans="3:19" x14ac:dyDescent="0.35">
      <c r="C619" s="2" t="str">
        <f t="shared" si="78"/>
        <v/>
      </c>
      <c r="D619" s="2" t="str">
        <f>IF(B619="",IF(B618="","",SUM($D$6:D618)),C619*($G$2/12))</f>
        <v/>
      </c>
      <c r="E619" s="2" t="str">
        <f>IF(B619="",IF(B618="","",SUM($E$6:E618)),(E618+(C618*((1+$G$1)^(1/12)-1))/($J$2-B617)))</f>
        <v/>
      </c>
      <c r="F619" s="2" t="str">
        <f>IF(B619="",IF(B618="","",SUM($F$6:F618)),D619+E619)</f>
        <v/>
      </c>
      <c r="H619" s="1" t="str">
        <f t="shared" si="73"/>
        <v/>
      </c>
      <c r="I619" s="2" t="str">
        <f t="shared" si="74"/>
        <v/>
      </c>
      <c r="J619" s="2" t="str">
        <f>IF(H619="",IF(H618="","",SUM(J$6:J618)),I619*($G$2/12))</f>
        <v/>
      </c>
      <c r="K619" s="2" t="str">
        <f>IF(H619="",IF(H618="","",SUM($K$6:K618)),L619-J619)</f>
        <v/>
      </c>
      <c r="L619" s="2" t="str">
        <f>IF(H619="",IF(H618="","",SUM($L$6:L618)),I619*(100%+($G$2/12))^($J$2-H618)*($G$2/12)/((100%+$G$2/12)^($J$2-H618)-1))</f>
        <v/>
      </c>
      <c r="P619" s="44" t="str">
        <f t="shared" si="72"/>
        <v/>
      </c>
      <c r="Q619" s="44" t="str">
        <f t="shared" si="75"/>
        <v/>
      </c>
      <c r="R619" s="2" t="str">
        <f t="shared" si="76"/>
        <v/>
      </c>
      <c r="S619" s="12" t="str">
        <f t="shared" si="77"/>
        <v/>
      </c>
    </row>
    <row r="620" spans="3:19" x14ac:dyDescent="0.35">
      <c r="C620" s="2" t="str">
        <f t="shared" si="78"/>
        <v/>
      </c>
      <c r="D620" s="2" t="str">
        <f>IF(B620="",IF(B619="","",SUM($D$6:D619)),C620*($G$2/12))</f>
        <v/>
      </c>
      <c r="E620" s="2" t="str">
        <f>IF(B620="",IF(B619="","",SUM($E$6:E619)),(E619+(C619*((1+$G$1)^(1/12)-1))/($J$2-B618)))</f>
        <v/>
      </c>
      <c r="F620" s="2" t="str">
        <f>IF(B620="",IF(B619="","",SUM($F$6:F619)),D620+E620)</f>
        <v/>
      </c>
      <c r="H620" s="1" t="str">
        <f t="shared" si="73"/>
        <v/>
      </c>
      <c r="I620" s="2" t="str">
        <f t="shared" si="74"/>
        <v/>
      </c>
      <c r="J620" s="2" t="str">
        <f>IF(H620="",IF(H619="","",SUM(J$6:J619)),I620*($G$2/12))</f>
        <v/>
      </c>
      <c r="K620" s="2" t="str">
        <f>IF(H620="",IF(H619="","",SUM($K$6:K619)),L620-J620)</f>
        <v/>
      </c>
      <c r="L620" s="2" t="str">
        <f>IF(H620="",IF(H619="","",SUM($L$6:L619)),I620*(100%+($G$2/12))^($J$2-H619)*($G$2/12)/((100%+$G$2/12)^($J$2-H619)-1))</f>
        <v/>
      </c>
      <c r="P620" s="44" t="str">
        <f t="shared" si="72"/>
        <v/>
      </c>
      <c r="Q620" s="44" t="str">
        <f t="shared" si="75"/>
        <v/>
      </c>
      <c r="R620" s="2" t="str">
        <f t="shared" si="76"/>
        <v/>
      </c>
      <c r="S620" s="12" t="str">
        <f t="shared" si="77"/>
        <v/>
      </c>
    </row>
    <row r="621" spans="3:19" x14ac:dyDescent="0.35">
      <c r="C621" s="2" t="str">
        <f t="shared" si="78"/>
        <v/>
      </c>
      <c r="D621" s="2" t="str">
        <f>IF(B621="",IF(B620="","",SUM($D$6:D620)),C621*($G$2/12))</f>
        <v/>
      </c>
      <c r="E621" s="2" t="str">
        <f>IF(B621="",IF(B620="","",SUM($E$6:E620)),(E620+(C620*((1+$G$1)^(1/12)-1))/($J$2-B619)))</f>
        <v/>
      </c>
      <c r="F621" s="2" t="str">
        <f>IF(B621="",IF(B620="","",SUM($F$6:F620)),D621+E621)</f>
        <v/>
      </c>
      <c r="H621" s="1" t="str">
        <f t="shared" si="73"/>
        <v/>
      </c>
      <c r="I621" s="2" t="str">
        <f t="shared" si="74"/>
        <v/>
      </c>
      <c r="J621" s="2" t="str">
        <f>IF(H621="",IF(H620="","",SUM(J$6:J620)),I621*($G$2/12))</f>
        <v/>
      </c>
      <c r="K621" s="2" t="str">
        <f>IF(H621="",IF(H620="","",SUM($K$6:K620)),L621-J621)</f>
        <v/>
      </c>
      <c r="L621" s="2" t="str">
        <f>IF(H621="",IF(H620="","",SUM($L$6:L620)),I621*(100%+($G$2/12))^($J$2-H620)*($G$2/12)/((100%+$G$2/12)^($J$2-H620)-1))</f>
        <v/>
      </c>
      <c r="P621" s="44" t="str">
        <f t="shared" si="72"/>
        <v/>
      </c>
      <c r="Q621" s="44" t="str">
        <f t="shared" si="75"/>
        <v/>
      </c>
      <c r="R621" s="2" t="str">
        <f t="shared" si="76"/>
        <v/>
      </c>
      <c r="S621" s="12" t="str">
        <f t="shared" si="77"/>
        <v/>
      </c>
    </row>
    <row r="622" spans="3:19" x14ac:dyDescent="0.35">
      <c r="C622" s="2" t="str">
        <f t="shared" si="78"/>
        <v/>
      </c>
      <c r="D622" s="2" t="str">
        <f>IF(B622="",IF(B621="","",SUM($D$6:D621)),C622*($G$2/12))</f>
        <v/>
      </c>
      <c r="E622" s="2" t="str">
        <f>IF(B622="",IF(B621="","",SUM($E$6:E621)),(E621+(C621*((1+$G$1)^(1/12)-1))/($J$2-B620)))</f>
        <v/>
      </c>
      <c r="F622" s="2" t="str">
        <f>IF(B622="",IF(B621="","",SUM($F$6:F621)),D622+E622)</f>
        <v/>
      </c>
      <c r="H622" s="1" t="str">
        <f t="shared" si="73"/>
        <v/>
      </c>
      <c r="I622" s="2" t="str">
        <f t="shared" si="74"/>
        <v/>
      </c>
      <c r="J622" s="2" t="str">
        <f>IF(H622="",IF(H621="","",SUM(J$6:J621)),I622*($G$2/12))</f>
        <v/>
      </c>
      <c r="K622" s="2" t="str">
        <f>IF(H622="",IF(H621="","",SUM($K$6:K621)),L622-J622)</f>
        <v/>
      </c>
      <c r="L622" s="2" t="str">
        <f>IF(H622="",IF(H621="","",SUM($L$6:L621)),I622*(100%+($G$2/12))^($J$2-H621)*($G$2/12)/((100%+$G$2/12)^($J$2-H621)-1))</f>
        <v/>
      </c>
      <c r="P622" s="44" t="str">
        <f t="shared" si="72"/>
        <v/>
      </c>
      <c r="Q622" s="44" t="str">
        <f t="shared" si="75"/>
        <v/>
      </c>
      <c r="R622" s="2" t="str">
        <f t="shared" si="76"/>
        <v/>
      </c>
      <c r="S622" s="12" t="str">
        <f t="shared" si="77"/>
        <v/>
      </c>
    </row>
    <row r="623" spans="3:19" x14ac:dyDescent="0.35">
      <c r="C623" s="2" t="str">
        <f t="shared" si="78"/>
        <v/>
      </c>
      <c r="D623" s="2" t="str">
        <f>IF(B623="",IF(B622="","",SUM($D$6:D622)),C623*($G$2/12))</f>
        <v/>
      </c>
      <c r="E623" s="2" t="str">
        <f>IF(B623="",IF(B622="","",SUM($E$6:E622)),(E622+(C622*((1+$G$1)^(1/12)-1))/($J$2-B621)))</f>
        <v/>
      </c>
      <c r="F623" s="2" t="str">
        <f>IF(B623="",IF(B622="","",SUM($F$6:F622)),D623+E623)</f>
        <v/>
      </c>
      <c r="H623" s="1" t="str">
        <f t="shared" si="73"/>
        <v/>
      </c>
      <c r="I623" s="2" t="str">
        <f t="shared" si="74"/>
        <v/>
      </c>
      <c r="J623" s="2" t="str">
        <f>IF(H623="",IF(H622="","",SUM(J$6:J622)),I623*($G$2/12))</f>
        <v/>
      </c>
      <c r="K623" s="2" t="str">
        <f>IF(H623="",IF(H622="","",SUM($K$6:K622)),L623-J623)</f>
        <v/>
      </c>
      <c r="L623" s="2" t="str">
        <f>IF(H623="",IF(H622="","",SUM($L$6:L622)),I623*(100%+($G$2/12))^($J$2-H622)*($G$2/12)/((100%+$G$2/12)^($J$2-H622)-1))</f>
        <v/>
      </c>
      <c r="P623" s="44" t="str">
        <f t="shared" si="72"/>
        <v/>
      </c>
      <c r="Q623" s="44" t="str">
        <f t="shared" si="75"/>
        <v/>
      </c>
      <c r="R623" s="2" t="str">
        <f t="shared" si="76"/>
        <v/>
      </c>
      <c r="S623" s="12" t="str">
        <f t="shared" si="77"/>
        <v/>
      </c>
    </row>
    <row r="624" spans="3:19" x14ac:dyDescent="0.35">
      <c r="C624" s="2" t="str">
        <f t="shared" si="78"/>
        <v/>
      </c>
      <c r="D624" s="2" t="str">
        <f>IF(B624="",IF(B623="","",SUM($D$6:D623)),C624*($G$2/12))</f>
        <v/>
      </c>
      <c r="E624" s="2" t="str">
        <f>IF(B624="",IF(B623="","",SUM($E$6:E623)),(E623+(C623*((1+$G$1)^(1/12)-1))/($J$2-B622)))</f>
        <v/>
      </c>
      <c r="F624" s="2" t="str">
        <f>IF(B624="",IF(B623="","",SUM($F$6:F623)),D624+E624)</f>
        <v/>
      </c>
      <c r="H624" s="1" t="str">
        <f t="shared" si="73"/>
        <v/>
      </c>
      <c r="I624" s="2" t="str">
        <f t="shared" si="74"/>
        <v/>
      </c>
      <c r="J624" s="2" t="str">
        <f>IF(H624="",IF(H623="","",SUM(J$6:J623)),I624*($G$2/12))</f>
        <v/>
      </c>
      <c r="K624" s="2" t="str">
        <f>IF(H624="",IF(H623="","",SUM($K$6:K623)),L624-J624)</f>
        <v/>
      </c>
      <c r="L624" s="2" t="str">
        <f>IF(H624="",IF(H623="","",SUM($L$6:L623)),I624*(100%+($G$2/12))^($J$2-H623)*($G$2/12)/((100%+$G$2/12)^($J$2-H623)-1))</f>
        <v/>
      </c>
      <c r="P624" s="44" t="str">
        <f t="shared" si="72"/>
        <v/>
      </c>
      <c r="Q624" s="44" t="str">
        <f t="shared" si="75"/>
        <v/>
      </c>
      <c r="R624" s="2" t="str">
        <f t="shared" si="76"/>
        <v/>
      </c>
      <c r="S624" s="12" t="str">
        <f t="shared" si="77"/>
        <v/>
      </c>
    </row>
    <row r="625" spans="3:19" x14ac:dyDescent="0.35">
      <c r="C625" s="2" t="str">
        <f t="shared" si="78"/>
        <v/>
      </c>
      <c r="D625" s="2" t="str">
        <f>IF(B625="",IF(B624="","",SUM($D$6:D624)),C625*($G$2/12))</f>
        <v/>
      </c>
      <c r="E625" s="2" t="str">
        <f>IF(B625="",IF(B624="","",SUM($E$6:E624)),(E624+(C624*((1+$G$1)^(1/12)-1))/($J$2-B623)))</f>
        <v/>
      </c>
      <c r="F625" s="2" t="str">
        <f>IF(B625="",IF(B624="","",SUM($F$6:F624)),D625+E625)</f>
        <v/>
      </c>
      <c r="H625" s="1" t="str">
        <f t="shared" si="73"/>
        <v/>
      </c>
      <c r="I625" s="2" t="str">
        <f t="shared" si="74"/>
        <v/>
      </c>
      <c r="J625" s="2" t="str">
        <f>IF(H625="",IF(H624="","",SUM(J$6:J624)),I625*($G$2/12))</f>
        <v/>
      </c>
      <c r="K625" s="2" t="str">
        <f>IF(H625="",IF(H624="","",SUM($K$6:K624)),L625-J625)</f>
        <v/>
      </c>
      <c r="L625" s="2" t="str">
        <f>IF(H625="",IF(H624="","",SUM($L$6:L624)),I625*(100%+($G$2/12))^($J$2-H624)*($G$2/12)/((100%+$G$2/12)^($J$2-H624)-1))</f>
        <v/>
      </c>
      <c r="P625" s="44" t="str">
        <f t="shared" si="72"/>
        <v/>
      </c>
      <c r="Q625" s="44" t="str">
        <f t="shared" si="75"/>
        <v/>
      </c>
      <c r="R625" s="2" t="str">
        <f t="shared" si="76"/>
        <v/>
      </c>
      <c r="S625" s="12" t="str">
        <f t="shared" si="77"/>
        <v/>
      </c>
    </row>
    <row r="626" spans="3:19" x14ac:dyDescent="0.35">
      <c r="C626" s="2" t="str">
        <f t="shared" si="78"/>
        <v/>
      </c>
      <c r="D626" s="2" t="str">
        <f>IF(B626="",IF(B625="","",SUM($D$6:D625)),C626*($G$2/12))</f>
        <v/>
      </c>
      <c r="E626" s="2" t="str">
        <f>IF(B626="",IF(B625="","",SUM($E$6:E625)),(E625+(C625*((1+$G$1)^(1/12)-1))/($J$2-B624)))</f>
        <v/>
      </c>
      <c r="F626" s="2" t="str">
        <f>IF(B626="",IF(B625="","",SUM($F$6:F625)),D626+E626)</f>
        <v/>
      </c>
      <c r="H626" s="1" t="str">
        <f t="shared" si="73"/>
        <v/>
      </c>
      <c r="I626" s="2" t="str">
        <f t="shared" si="74"/>
        <v/>
      </c>
      <c r="J626" s="2" t="str">
        <f>IF(H626="",IF(H625="","",SUM(J$6:J625)),I626*($G$2/12))</f>
        <v/>
      </c>
      <c r="K626" s="2" t="str">
        <f>IF(H626="",IF(H625="","",SUM($K$6:K625)),L626-J626)</f>
        <v/>
      </c>
      <c r="L626" s="2" t="str">
        <f>IF(H626="",IF(H625="","",SUM($L$6:L625)),I626*(100%+($G$2/12))^($J$2-H625)*($G$2/12)/((100%+$G$2/12)^($J$2-H625)-1))</f>
        <v/>
      </c>
      <c r="P626" s="44" t="str">
        <f t="shared" si="72"/>
        <v/>
      </c>
      <c r="Q626" s="44" t="str">
        <f t="shared" si="75"/>
        <v/>
      </c>
      <c r="R626" s="2" t="str">
        <f t="shared" si="76"/>
        <v/>
      </c>
      <c r="S626" s="12" t="str">
        <f t="shared" si="77"/>
        <v/>
      </c>
    </row>
    <row r="627" spans="3:19" x14ac:dyDescent="0.35">
      <c r="C627" s="2" t="str">
        <f t="shared" si="78"/>
        <v/>
      </c>
      <c r="D627" s="2" t="str">
        <f>IF(B627="",IF(B626="","",SUM($D$6:D626)),C627*($G$2/12))</f>
        <v/>
      </c>
      <c r="E627" s="2" t="str">
        <f>IF(B627="",IF(B626="","",SUM($E$6:E626)),(E626+(C626*((1+$G$1)^(1/12)-1))/($J$2-B625)))</f>
        <v/>
      </c>
      <c r="F627" s="2" t="str">
        <f>IF(B627="",IF(B626="","",SUM($F$6:F626)),D627+E627)</f>
        <v/>
      </c>
      <c r="H627" s="1" t="str">
        <f t="shared" si="73"/>
        <v/>
      </c>
      <c r="I627" s="2" t="str">
        <f t="shared" si="74"/>
        <v/>
      </c>
      <c r="J627" s="2" t="str">
        <f>IF(H627="",IF(H626="","",SUM(J$6:J626)),I627*($G$2/12))</f>
        <v/>
      </c>
      <c r="K627" s="2" t="str">
        <f>IF(H627="",IF(H626="","",SUM($K$6:K626)),L627-J627)</f>
        <v/>
      </c>
      <c r="L627" s="2" t="str">
        <f>IF(H627="",IF(H626="","",SUM($L$6:L626)),I627*(100%+($G$2/12))^($J$2-H626)*($G$2/12)/((100%+$G$2/12)^($J$2-H626)-1))</f>
        <v/>
      </c>
      <c r="P627" s="44" t="str">
        <f t="shared" si="72"/>
        <v/>
      </c>
      <c r="Q627" s="44" t="str">
        <f t="shared" si="75"/>
        <v/>
      </c>
      <c r="R627" s="2" t="str">
        <f t="shared" si="76"/>
        <v/>
      </c>
      <c r="S627" s="12" t="str">
        <f t="shared" si="77"/>
        <v/>
      </c>
    </row>
    <row r="628" spans="3:19" x14ac:dyDescent="0.35">
      <c r="C628" s="2" t="str">
        <f t="shared" si="78"/>
        <v/>
      </c>
      <c r="D628" s="2" t="str">
        <f>IF(B628="",IF(B627="","",SUM($D$6:D627)),C628*($G$2/12))</f>
        <v/>
      </c>
      <c r="E628" s="2" t="str">
        <f>IF(B628="",IF(B627="","",SUM($E$6:E627)),(E627+(C627*((1+$G$1)^(1/12)-1))/($J$2-B626)))</f>
        <v/>
      </c>
      <c r="F628" s="2" t="str">
        <f>IF(B628="",IF(B627="","",SUM($F$6:F627)),D628+E628)</f>
        <v/>
      </c>
      <c r="H628" s="1" t="str">
        <f t="shared" si="73"/>
        <v/>
      </c>
      <c r="I628" s="2" t="str">
        <f t="shared" si="74"/>
        <v/>
      </c>
      <c r="J628" s="2" t="str">
        <f>IF(H628="",IF(H627="","",SUM(J$6:J627)),I628*($G$2/12))</f>
        <v/>
      </c>
      <c r="K628" s="2" t="str">
        <f>IF(H628="",IF(H627="","",SUM($K$6:K627)),L628-J628)</f>
        <v/>
      </c>
      <c r="L628" s="2" t="str">
        <f>IF(H628="",IF(H627="","",SUM($L$6:L627)),I628*(100%+($G$2/12))^($J$2-H627)*($G$2/12)/((100%+$G$2/12)^($J$2-H627)-1))</f>
        <v/>
      </c>
      <c r="P628" s="44" t="str">
        <f t="shared" si="72"/>
        <v/>
      </c>
      <c r="Q628" s="44" t="str">
        <f t="shared" si="75"/>
        <v/>
      </c>
      <c r="R628" s="2" t="str">
        <f t="shared" si="76"/>
        <v/>
      </c>
      <c r="S628" s="12" t="str">
        <f t="shared" si="77"/>
        <v/>
      </c>
    </row>
    <row r="629" spans="3:19" x14ac:dyDescent="0.35">
      <c r="C629" s="2" t="str">
        <f t="shared" si="78"/>
        <v/>
      </c>
      <c r="D629" s="2" t="str">
        <f>IF(B629="",IF(B628="","",SUM($D$6:D628)),C629*($G$2/12))</f>
        <v/>
      </c>
      <c r="E629" s="2" t="str">
        <f>IF(B629="",IF(B628="","",SUM($E$6:E628)),(E628+(C628*((1+$G$1)^(1/12)-1))/($J$2-B627)))</f>
        <v/>
      </c>
      <c r="F629" s="2" t="str">
        <f>IF(B629="",IF(B628="","",SUM($F$6:F628)),D629+E629)</f>
        <v/>
      </c>
      <c r="H629" s="1" t="str">
        <f t="shared" si="73"/>
        <v/>
      </c>
      <c r="I629" s="2" t="str">
        <f t="shared" si="74"/>
        <v/>
      </c>
      <c r="J629" s="2" t="str">
        <f>IF(H629="",IF(H628="","",SUM(J$6:J628)),I629*($G$2/12))</f>
        <v/>
      </c>
      <c r="K629" s="2" t="str">
        <f>IF(H629="",IF(H628="","",SUM($K$6:K628)),L629-J629)</f>
        <v/>
      </c>
      <c r="L629" s="2" t="str">
        <f>IF(H629="",IF(H628="","",SUM($L$6:L628)),I629*(100%+($G$2/12))^($J$2-H628)*($G$2/12)/((100%+$G$2/12)^($J$2-H628)-1))</f>
        <v/>
      </c>
      <c r="P629" s="44" t="str">
        <f t="shared" si="72"/>
        <v/>
      </c>
      <c r="Q629" s="44" t="str">
        <f t="shared" si="75"/>
        <v/>
      </c>
      <c r="R629" s="2" t="str">
        <f t="shared" si="76"/>
        <v/>
      </c>
      <c r="S629" s="12" t="str">
        <f t="shared" si="77"/>
        <v/>
      </c>
    </row>
    <row r="630" spans="3:19" x14ac:dyDescent="0.35">
      <c r="C630" s="2" t="str">
        <f t="shared" si="78"/>
        <v/>
      </c>
      <c r="D630" s="2" t="str">
        <f>IF(B630="",IF(B629="","",SUM($D$6:D629)),C630*($G$2/12))</f>
        <v/>
      </c>
      <c r="E630" s="2" t="str">
        <f>IF(B630="",IF(B629="","",SUM($E$6:E629)),(E629+(C629*((1+$G$1)^(1/12)-1))/($J$2-B628)))</f>
        <v/>
      </c>
      <c r="F630" s="2" t="str">
        <f>IF(B630="",IF(B629="","",SUM($F$6:F629)),D630+E630)</f>
        <v/>
      </c>
      <c r="H630" s="1" t="str">
        <f t="shared" si="73"/>
        <v/>
      </c>
      <c r="I630" s="2" t="str">
        <f t="shared" si="74"/>
        <v/>
      </c>
      <c r="J630" s="2" t="str">
        <f>IF(H630="",IF(H629="","",SUM(J$6:J629)),I630*($G$2/12))</f>
        <v/>
      </c>
      <c r="K630" s="2" t="str">
        <f>IF(H630="",IF(H629="","",SUM($K$6:K629)),L630-J630)</f>
        <v/>
      </c>
      <c r="L630" s="2" t="str">
        <f>IF(H630="",IF(H629="","",SUM($L$6:L629)),I630*(100%+($G$2/12))^($J$2-H629)*($G$2/12)/((100%+$G$2/12)^($J$2-H629)-1))</f>
        <v/>
      </c>
      <c r="P630" s="44" t="str">
        <f t="shared" si="72"/>
        <v/>
      </c>
      <c r="Q630" s="44" t="str">
        <f t="shared" si="75"/>
        <v/>
      </c>
      <c r="R630" s="2" t="str">
        <f t="shared" si="76"/>
        <v/>
      </c>
      <c r="S630" s="12" t="str">
        <f t="shared" si="77"/>
        <v/>
      </c>
    </row>
    <row r="631" spans="3:19" x14ac:dyDescent="0.35">
      <c r="C631" s="2" t="str">
        <f t="shared" si="78"/>
        <v/>
      </c>
      <c r="D631" s="2" t="str">
        <f>IF(B631="",IF(B630="","",SUM($D$6:D630)),C631*($G$2/12))</f>
        <v/>
      </c>
      <c r="E631" s="2" t="str">
        <f>IF(B631="",IF(B630="","",SUM($E$6:E630)),(E630+(C630*((1+$G$1)^(1/12)-1))/($J$2-B629)))</f>
        <v/>
      </c>
      <c r="F631" s="2" t="str">
        <f>IF(B631="",IF(B630="","",SUM($F$6:F630)),D631+E631)</f>
        <v/>
      </c>
      <c r="H631" s="1" t="str">
        <f t="shared" si="73"/>
        <v/>
      </c>
      <c r="I631" s="2" t="str">
        <f t="shared" si="74"/>
        <v/>
      </c>
      <c r="J631" s="2" t="str">
        <f>IF(H631="",IF(H630="","",SUM(J$6:J630)),I631*($G$2/12))</f>
        <v/>
      </c>
      <c r="K631" s="2" t="str">
        <f>IF(H631="",IF(H630="","",SUM($K$6:K630)),L631-J631)</f>
        <v/>
      </c>
      <c r="L631" s="2" t="str">
        <f>IF(H631="",IF(H630="","",SUM($L$6:L630)),I631*(100%+($G$2/12))^($J$2-H630)*($G$2/12)/((100%+$G$2/12)^($J$2-H630)-1))</f>
        <v/>
      </c>
      <c r="P631" s="44" t="str">
        <f t="shared" si="72"/>
        <v/>
      </c>
      <c r="Q631" s="44" t="str">
        <f t="shared" si="75"/>
        <v/>
      </c>
      <c r="R631" s="2" t="str">
        <f t="shared" si="76"/>
        <v/>
      </c>
      <c r="S631" s="12" t="str">
        <f t="shared" si="77"/>
        <v/>
      </c>
    </row>
    <row r="632" spans="3:19" x14ac:dyDescent="0.35">
      <c r="C632" s="2" t="str">
        <f t="shared" si="78"/>
        <v/>
      </c>
      <c r="D632" s="2" t="str">
        <f>IF(B632="",IF(B631="","",SUM($D$6:D631)),C632*($G$2/12))</f>
        <v/>
      </c>
      <c r="E632" s="2" t="str">
        <f>IF(B632="",IF(B631="","",SUM($E$6:E631)),(E631+(C631*((1+$G$1)^(1/12)-1))/($J$2-B630)))</f>
        <v/>
      </c>
      <c r="F632" s="2" t="str">
        <f>IF(B632="",IF(B631="","",SUM($F$6:F631)),D632+E632)</f>
        <v/>
      </c>
      <c r="H632" s="1" t="str">
        <f t="shared" si="73"/>
        <v/>
      </c>
      <c r="I632" s="2" t="str">
        <f t="shared" si="74"/>
        <v/>
      </c>
      <c r="J632" s="2" t="str">
        <f>IF(H632="",IF(H631="","",SUM(J$6:J631)),I632*($G$2/12))</f>
        <v/>
      </c>
      <c r="K632" s="2" t="str">
        <f>IF(H632="",IF(H631="","",SUM($K$6:K631)),L632-J632)</f>
        <v/>
      </c>
      <c r="L632" s="2" t="str">
        <f>IF(H632="",IF(H631="","",SUM($L$6:L631)),I632*(100%+($G$2/12))^($J$2-H631)*($G$2/12)/((100%+$G$2/12)^($J$2-H631)-1))</f>
        <v/>
      </c>
      <c r="P632" s="44" t="str">
        <f t="shared" si="72"/>
        <v/>
      </c>
      <c r="Q632" s="44" t="str">
        <f t="shared" si="75"/>
        <v/>
      </c>
      <c r="R632" s="2" t="str">
        <f t="shared" si="76"/>
        <v/>
      </c>
      <c r="S632" s="12" t="str">
        <f t="shared" si="77"/>
        <v/>
      </c>
    </row>
    <row r="633" spans="3:19" x14ac:dyDescent="0.35">
      <c r="C633" s="2" t="str">
        <f t="shared" si="78"/>
        <v/>
      </c>
      <c r="D633" s="2" t="str">
        <f>IF(B633="",IF(B632="","",SUM($D$6:D632)),C633*($G$2/12))</f>
        <v/>
      </c>
      <c r="E633" s="2" t="str">
        <f>IF(B633="",IF(B632="","",SUM($E$6:E632)),(E632+(C632*((1+$G$1)^(1/12)-1))/($J$2-B631)))</f>
        <v/>
      </c>
      <c r="F633" s="2" t="str">
        <f>IF(B633="",IF(B632="","",SUM($F$6:F632)),D633+E633)</f>
        <v/>
      </c>
      <c r="H633" s="1" t="str">
        <f t="shared" si="73"/>
        <v/>
      </c>
      <c r="I633" s="2" t="str">
        <f t="shared" si="74"/>
        <v/>
      </c>
      <c r="J633" s="2" t="str">
        <f>IF(H633="",IF(H632="","",SUM(J$6:J632)),I633*($G$2/12))</f>
        <v/>
      </c>
      <c r="K633" s="2" t="str">
        <f>IF(H633="",IF(H632="","",SUM($K$6:K632)),L633-J633)</f>
        <v/>
      </c>
      <c r="L633" s="2" t="str">
        <f>IF(H633="",IF(H632="","",SUM($L$6:L632)),I633*(100%+($G$2/12))^($J$2-H632)*($G$2/12)/((100%+$G$2/12)^($J$2-H632)-1))</f>
        <v/>
      </c>
      <c r="P633" s="44" t="str">
        <f t="shared" si="72"/>
        <v/>
      </c>
      <c r="Q633" s="44" t="str">
        <f t="shared" si="75"/>
        <v/>
      </c>
      <c r="R633" s="2" t="str">
        <f t="shared" si="76"/>
        <v/>
      </c>
      <c r="S633" s="12" t="str">
        <f t="shared" si="77"/>
        <v/>
      </c>
    </row>
    <row r="634" spans="3:19" x14ac:dyDescent="0.35">
      <c r="C634" s="2" t="str">
        <f t="shared" si="78"/>
        <v/>
      </c>
      <c r="D634" s="2" t="str">
        <f>IF(B634="",IF(B633="","",SUM($D$6:D633)),C634*($G$2/12))</f>
        <v/>
      </c>
      <c r="E634" s="2" t="str">
        <f>IF(B634="",IF(B633="","",SUM($E$6:E633)),(E633+(C633*((1+$G$1)^(1/12)-1))/($J$2-B632)))</f>
        <v/>
      </c>
      <c r="F634" s="2" t="str">
        <f>IF(B634="",IF(B633="","",SUM($F$6:F633)),D634+E634)</f>
        <v/>
      </c>
      <c r="H634" s="1" t="str">
        <f t="shared" si="73"/>
        <v/>
      </c>
      <c r="I634" s="2" t="str">
        <f t="shared" si="74"/>
        <v/>
      </c>
      <c r="J634" s="2" t="str">
        <f>IF(H634="",IF(H633="","",SUM(J$6:J633)),I634*($G$2/12))</f>
        <v/>
      </c>
      <c r="K634" s="2" t="str">
        <f>IF(H634="",IF(H633="","",SUM($K$6:K633)),L634-J634)</f>
        <v/>
      </c>
      <c r="L634" s="2" t="str">
        <f>IF(H634="",IF(H633="","",SUM($L$6:L633)),I634*(100%+($G$2/12))^($J$2-H633)*($G$2/12)/((100%+$G$2/12)^($J$2-H633)-1))</f>
        <v/>
      </c>
      <c r="P634" s="44" t="str">
        <f t="shared" si="72"/>
        <v/>
      </c>
      <c r="Q634" s="44" t="str">
        <f t="shared" si="75"/>
        <v/>
      </c>
      <c r="R634" s="2" t="str">
        <f t="shared" si="76"/>
        <v/>
      </c>
      <c r="S634" s="12" t="str">
        <f t="shared" si="77"/>
        <v/>
      </c>
    </row>
    <row r="635" spans="3:19" x14ac:dyDescent="0.35">
      <c r="C635" s="2" t="str">
        <f t="shared" si="78"/>
        <v/>
      </c>
      <c r="D635" s="2" t="str">
        <f>IF(B635="",IF(B634="","",SUM($D$6:D634)),C635*($G$2/12))</f>
        <v/>
      </c>
      <c r="E635" s="2" t="str">
        <f>IF(B635="",IF(B634="","",SUM($E$6:E634)),(E634+(C634*((1+$G$1)^(1/12)-1))/($J$2-B633)))</f>
        <v/>
      </c>
      <c r="F635" s="2" t="str">
        <f>IF(B635="",IF(B634="","",SUM($F$6:F634)),D635+E635)</f>
        <v/>
      </c>
      <c r="H635" s="1" t="str">
        <f t="shared" si="73"/>
        <v/>
      </c>
      <c r="I635" s="2" t="str">
        <f t="shared" si="74"/>
        <v/>
      </c>
      <c r="J635" s="2" t="str">
        <f>IF(H635="",IF(H634="","",SUM(J$6:J634)),I635*($G$2/12))</f>
        <v/>
      </c>
      <c r="K635" s="2" t="str">
        <f>IF(H635="",IF(H634="","",SUM($K$6:K634)),L635-J635)</f>
        <v/>
      </c>
      <c r="L635" s="2" t="str">
        <f>IF(H635="",IF(H634="","",SUM($L$6:L634)),I635*(100%+($G$2/12))^($J$2-H634)*($G$2/12)/((100%+$G$2/12)^($J$2-H634)-1))</f>
        <v/>
      </c>
      <c r="P635" s="44" t="str">
        <f t="shared" si="72"/>
        <v/>
      </c>
      <c r="Q635" s="44" t="str">
        <f t="shared" si="75"/>
        <v/>
      </c>
      <c r="R635" s="2" t="str">
        <f t="shared" si="76"/>
        <v/>
      </c>
      <c r="S635" s="12" t="str">
        <f t="shared" si="77"/>
        <v/>
      </c>
    </row>
    <row r="636" spans="3:19" x14ac:dyDescent="0.35">
      <c r="C636" s="2" t="str">
        <f t="shared" si="78"/>
        <v/>
      </c>
      <c r="D636" s="2" t="str">
        <f>IF(B636="",IF(B635="","",SUM($D$6:D635)),C636*($G$2/12))</f>
        <v/>
      </c>
      <c r="E636" s="2" t="str">
        <f>IF(B636="",IF(B635="","",SUM($E$6:E635)),(E635+(C635*((1+$G$1)^(1/12)-1))/($J$2-B634)))</f>
        <v/>
      </c>
      <c r="F636" s="2" t="str">
        <f>IF(B636="",IF(B635="","",SUM($F$6:F635)),D636+E636)</f>
        <v/>
      </c>
      <c r="H636" s="1" t="str">
        <f t="shared" si="73"/>
        <v/>
      </c>
      <c r="I636" s="2" t="str">
        <f t="shared" si="74"/>
        <v/>
      </c>
      <c r="J636" s="2" t="str">
        <f>IF(H636="",IF(H635="","",SUM(J$6:J635)),I636*($G$2/12))</f>
        <v/>
      </c>
      <c r="K636" s="2" t="str">
        <f>IF(H636="",IF(H635="","",SUM($K$6:K635)),L636-J636)</f>
        <v/>
      </c>
      <c r="L636" s="2" t="str">
        <f>IF(H636="",IF(H635="","",SUM($L$6:L635)),I636*(100%+($G$2/12))^($J$2-H635)*($G$2/12)/((100%+$G$2/12)^($J$2-H635)-1))</f>
        <v/>
      </c>
      <c r="P636" s="44" t="str">
        <f t="shared" si="72"/>
        <v/>
      </c>
      <c r="Q636" s="44" t="str">
        <f t="shared" si="75"/>
        <v/>
      </c>
      <c r="R636" s="2" t="str">
        <f t="shared" si="76"/>
        <v/>
      </c>
      <c r="S636" s="12" t="str">
        <f t="shared" si="77"/>
        <v/>
      </c>
    </row>
    <row r="637" spans="3:19" x14ac:dyDescent="0.35">
      <c r="C637" s="2" t="str">
        <f t="shared" si="78"/>
        <v/>
      </c>
      <c r="D637" s="2" t="str">
        <f>IF(B637="",IF(B636="","",SUM($D$6:D636)),C637*($G$2/12))</f>
        <v/>
      </c>
      <c r="E637" s="2" t="str">
        <f>IF(B637="",IF(B636="","",SUM($E$6:E636)),(E636+(C636*((1+$G$1)^(1/12)-1))/($J$2-B635)))</f>
        <v/>
      </c>
      <c r="F637" s="2" t="str">
        <f>IF(B637="",IF(B636="","",SUM($F$6:F636)),D637+E637)</f>
        <v/>
      </c>
      <c r="H637" s="1" t="str">
        <f t="shared" si="73"/>
        <v/>
      </c>
      <c r="I637" s="2" t="str">
        <f t="shared" si="74"/>
        <v/>
      </c>
      <c r="J637" s="2" t="str">
        <f>IF(H637="",IF(H636="","",SUM(J$6:J636)),I637*($G$2/12))</f>
        <v/>
      </c>
      <c r="K637" s="2" t="str">
        <f>IF(H637="",IF(H636="","",SUM($K$6:K636)),L637-J637)</f>
        <v/>
      </c>
      <c r="L637" s="2" t="str">
        <f>IF(H637="",IF(H636="","",SUM($L$6:L636)),I637*(100%+($G$2/12))^($J$2-H636)*($G$2/12)/((100%+$G$2/12)^($J$2-H636)-1))</f>
        <v/>
      </c>
      <c r="P637" s="44" t="str">
        <f t="shared" si="72"/>
        <v/>
      </c>
      <c r="Q637" s="44" t="str">
        <f t="shared" si="75"/>
        <v/>
      </c>
      <c r="R637" s="2" t="str">
        <f t="shared" si="76"/>
        <v/>
      </c>
      <c r="S637" s="12" t="str">
        <f t="shared" si="77"/>
        <v/>
      </c>
    </row>
    <row r="638" spans="3:19" x14ac:dyDescent="0.35">
      <c r="C638" s="2" t="str">
        <f t="shared" si="78"/>
        <v/>
      </c>
      <c r="D638" s="2" t="str">
        <f>IF(B638="",IF(B637="","",SUM($D$6:D637)),C638*($G$2/12))</f>
        <v/>
      </c>
      <c r="E638" s="2" t="str">
        <f>IF(B638="",IF(B637="","",SUM($E$6:E637)),(E637+(C637*((1+$G$1)^(1/12)-1))/($J$2-B636)))</f>
        <v/>
      </c>
      <c r="F638" s="2" t="str">
        <f>IF(B638="",IF(B637="","",SUM($F$6:F637)),D638+E638)</f>
        <v/>
      </c>
      <c r="H638" s="1" t="str">
        <f t="shared" si="73"/>
        <v/>
      </c>
      <c r="I638" s="2" t="str">
        <f t="shared" si="74"/>
        <v/>
      </c>
      <c r="J638" s="2" t="str">
        <f>IF(H638="",IF(H637="","",SUM(J$6:J637)),I638*($G$2/12))</f>
        <v/>
      </c>
      <c r="K638" s="2" t="str">
        <f>IF(H638="",IF(H637="","",SUM($K$6:K637)),L638-J638)</f>
        <v/>
      </c>
      <c r="L638" s="2" t="str">
        <f>IF(H638="",IF(H637="","",SUM($L$6:L637)),I638*(100%+($G$2/12))^($J$2-H637)*($G$2/12)/((100%+$G$2/12)^($J$2-H637)-1))</f>
        <v/>
      </c>
      <c r="P638" s="44" t="str">
        <f t="shared" si="72"/>
        <v/>
      </c>
      <c r="Q638" s="44" t="str">
        <f t="shared" si="75"/>
        <v/>
      </c>
      <c r="R638" s="2" t="str">
        <f t="shared" si="76"/>
        <v/>
      </c>
      <c r="S638" s="12" t="str">
        <f t="shared" si="77"/>
        <v/>
      </c>
    </row>
    <row r="639" spans="3:19" x14ac:dyDescent="0.35">
      <c r="C639" s="2" t="str">
        <f t="shared" si="78"/>
        <v/>
      </c>
      <c r="D639" s="2" t="str">
        <f>IF(B639="",IF(B638="","",SUM($D$6:D638)),C639*($G$2/12))</f>
        <v/>
      </c>
      <c r="E639" s="2" t="str">
        <f>IF(B639="",IF(B638="","",SUM($E$6:E638)),(E638+(C638*((1+$G$1)^(1/12)-1))/($J$2-B637)))</f>
        <v/>
      </c>
      <c r="F639" s="2" t="str">
        <f>IF(B639="",IF(B638="","",SUM($F$6:F638)),D639+E639)</f>
        <v/>
      </c>
      <c r="H639" s="1" t="str">
        <f t="shared" si="73"/>
        <v/>
      </c>
      <c r="I639" s="2" t="str">
        <f t="shared" si="74"/>
        <v/>
      </c>
      <c r="J639" s="2" t="str">
        <f>IF(H639="",IF(H638="","",SUM(J$6:J638)),I639*($G$2/12))</f>
        <v/>
      </c>
      <c r="K639" s="2" t="str">
        <f>IF(H639="",IF(H638="","",SUM($K$6:K638)),L639-J639)</f>
        <v/>
      </c>
      <c r="L639" s="2" t="str">
        <f>IF(H639="",IF(H638="","",SUM($L$6:L638)),I639*(100%+($G$2/12))^($J$2-H638)*($G$2/12)/((100%+$G$2/12)^($J$2-H638)-1))</f>
        <v/>
      </c>
      <c r="P639" s="44" t="str">
        <f t="shared" si="72"/>
        <v/>
      </c>
      <c r="Q639" s="44" t="str">
        <f t="shared" si="75"/>
        <v/>
      </c>
      <c r="R639" s="2" t="str">
        <f t="shared" si="76"/>
        <v/>
      </c>
      <c r="S639" s="12" t="str">
        <f t="shared" si="77"/>
        <v/>
      </c>
    </row>
    <row r="640" spans="3:19" x14ac:dyDescent="0.35">
      <c r="C640" s="2" t="str">
        <f t="shared" si="78"/>
        <v/>
      </c>
      <c r="D640" s="2" t="str">
        <f>IF(B640="",IF(B639="","",SUM($D$6:D639)),C640*($G$2/12))</f>
        <v/>
      </c>
      <c r="E640" s="2" t="str">
        <f>IF(B640="",IF(B639="","",SUM($E$6:E639)),(E639+(C639*((1+$G$1)^(1/12)-1))/($J$2-B638)))</f>
        <v/>
      </c>
      <c r="F640" s="2" t="str">
        <f>IF(B640="",IF(B639="","",SUM($F$6:F639)),D640+E640)</f>
        <v/>
      </c>
      <c r="H640" s="1" t="str">
        <f t="shared" si="73"/>
        <v/>
      </c>
      <c r="I640" s="2" t="str">
        <f t="shared" si="74"/>
        <v/>
      </c>
      <c r="J640" s="2" t="str">
        <f>IF(H640="",IF(H639="","",SUM(J$6:J639)),I640*($G$2/12))</f>
        <v/>
      </c>
      <c r="K640" s="2" t="str">
        <f>IF(H640="",IF(H639="","",SUM($K$6:K639)),L640-J640)</f>
        <v/>
      </c>
      <c r="L640" s="2" t="str">
        <f>IF(H640="",IF(H639="","",SUM($L$6:L639)),I640*(100%+($G$2/12))^($J$2-H639)*($G$2/12)/((100%+$G$2/12)^($J$2-H639)-1))</f>
        <v/>
      </c>
      <c r="P640" s="44" t="str">
        <f t="shared" si="72"/>
        <v/>
      </c>
      <c r="Q640" s="44" t="str">
        <f t="shared" si="75"/>
        <v/>
      </c>
      <c r="R640" s="2" t="str">
        <f t="shared" si="76"/>
        <v/>
      </c>
      <c r="S640" s="12" t="str">
        <f t="shared" si="77"/>
        <v/>
      </c>
    </row>
    <row r="641" spans="3:19" x14ac:dyDescent="0.35">
      <c r="C641" s="2" t="str">
        <f t="shared" si="78"/>
        <v/>
      </c>
      <c r="D641" s="2" t="str">
        <f>IF(B641="",IF(B640="","",SUM($D$6:D640)),C641*($G$2/12))</f>
        <v/>
      </c>
      <c r="E641" s="2" t="str">
        <f>IF(B641="",IF(B640="","",SUM($E$6:E640)),(E640+(C640*((1+$G$1)^(1/12)-1))/($J$2-B639)))</f>
        <v/>
      </c>
      <c r="F641" s="2" t="str">
        <f>IF(B641="",IF(B640="","",SUM($F$6:F640)),D641+E641)</f>
        <v/>
      </c>
      <c r="H641" s="1" t="str">
        <f t="shared" si="73"/>
        <v/>
      </c>
      <c r="I641" s="2" t="str">
        <f t="shared" si="74"/>
        <v/>
      </c>
      <c r="J641" s="2" t="str">
        <f>IF(H641="",IF(H640="","",SUM(J$6:J640)),I641*($G$2/12))</f>
        <v/>
      </c>
      <c r="K641" s="2" t="str">
        <f>IF(H641="",IF(H640="","",SUM($K$6:K640)),L641-J641)</f>
        <v/>
      </c>
      <c r="L641" s="2" t="str">
        <f>IF(H641="",IF(H640="","",SUM($L$6:L640)),I641*(100%+($G$2/12))^($J$2-H640)*($G$2/12)/((100%+$G$2/12)^($J$2-H640)-1))</f>
        <v/>
      </c>
      <c r="P641" s="44" t="str">
        <f t="shared" si="72"/>
        <v/>
      </c>
      <c r="Q641" s="44" t="str">
        <f t="shared" si="75"/>
        <v/>
      </c>
      <c r="R641" s="2" t="str">
        <f t="shared" si="76"/>
        <v/>
      </c>
      <c r="S641" s="12" t="str">
        <f t="shared" si="77"/>
        <v/>
      </c>
    </row>
    <row r="642" spans="3:19" x14ac:dyDescent="0.35">
      <c r="C642" s="2" t="str">
        <f t="shared" si="78"/>
        <v/>
      </c>
      <c r="D642" s="2" t="str">
        <f>IF(B642="",IF(B641="","",SUM($D$6:D641)),C642*($G$2/12))</f>
        <v/>
      </c>
      <c r="E642" s="2" t="str">
        <f>IF(B642="",IF(B641="","",SUM($E$6:E641)),(E641+(C641*((1+$G$1)^(1/12)-1))/($J$2-B640)))</f>
        <v/>
      </c>
      <c r="F642" s="2" t="str">
        <f>IF(B642="",IF(B641="","",SUM($F$6:F641)),D642+E642)</f>
        <v/>
      </c>
      <c r="H642" s="1" t="str">
        <f t="shared" si="73"/>
        <v/>
      </c>
      <c r="I642" s="2" t="str">
        <f t="shared" si="74"/>
        <v/>
      </c>
      <c r="J642" s="2" t="str">
        <f>IF(H642="",IF(H641="","",SUM(J$6:J641)),I642*($G$2/12))</f>
        <v/>
      </c>
      <c r="K642" s="2" t="str">
        <f>IF(H642="",IF(H641="","",SUM($K$6:K641)),L642-J642)</f>
        <v/>
      </c>
      <c r="L642" s="2" t="str">
        <f>IF(H642="",IF(H641="","",SUM($L$6:L641)),I642*(100%+($G$2/12))^($J$2-H641)*($G$2/12)/((100%+$G$2/12)^($J$2-H641)-1))</f>
        <v/>
      </c>
      <c r="P642" s="44" t="str">
        <f t="shared" si="72"/>
        <v/>
      </c>
      <c r="Q642" s="44" t="str">
        <f t="shared" si="75"/>
        <v/>
      </c>
      <c r="R642" s="2" t="str">
        <f t="shared" si="76"/>
        <v/>
      </c>
      <c r="S642" s="12" t="str">
        <f t="shared" si="77"/>
        <v/>
      </c>
    </row>
    <row r="643" spans="3:19" x14ac:dyDescent="0.35">
      <c r="C643" s="2" t="str">
        <f t="shared" si="78"/>
        <v/>
      </c>
      <c r="D643" s="2" t="str">
        <f>IF(B643="",IF(B642="","",SUM($D$6:D642)),C643*($G$2/12))</f>
        <v/>
      </c>
      <c r="E643" s="2" t="str">
        <f>IF(B643="",IF(B642="","",SUM($E$6:E642)),(E642+(C642*((1+$G$1)^(1/12)-1))/($J$2-B641)))</f>
        <v/>
      </c>
      <c r="F643" s="2" t="str">
        <f>IF(B643="",IF(B642="","",SUM($F$6:F642)),D643+E643)</f>
        <v/>
      </c>
      <c r="H643" s="1" t="str">
        <f t="shared" si="73"/>
        <v/>
      </c>
      <c r="I643" s="2" t="str">
        <f t="shared" si="74"/>
        <v/>
      </c>
      <c r="J643" s="2" t="str">
        <f>IF(H643="",IF(H642="","",SUM(J$6:J642)),I643*($G$2/12))</f>
        <v/>
      </c>
      <c r="K643" s="2" t="str">
        <f>IF(H643="",IF(H642="","",SUM($K$6:K642)),L643-J643)</f>
        <v/>
      </c>
      <c r="L643" s="2" t="str">
        <f>IF(H643="",IF(H642="","",SUM($L$6:L642)),I643*(100%+($G$2/12))^($J$2-H642)*($G$2/12)/((100%+$G$2/12)^($J$2-H642)-1))</f>
        <v/>
      </c>
      <c r="P643" s="44" t="str">
        <f t="shared" si="72"/>
        <v/>
      </c>
      <c r="Q643" s="44" t="str">
        <f t="shared" si="75"/>
        <v/>
      </c>
      <c r="R643" s="2" t="str">
        <f t="shared" si="76"/>
        <v/>
      </c>
      <c r="S643" s="12" t="str">
        <f t="shared" si="77"/>
        <v/>
      </c>
    </row>
    <row r="644" spans="3:19" x14ac:dyDescent="0.35">
      <c r="C644" s="2" t="str">
        <f t="shared" si="78"/>
        <v/>
      </c>
      <c r="D644" s="2" t="str">
        <f>IF(B644="",IF(B643="","",SUM($D$6:D643)),C644*($G$2/12))</f>
        <v/>
      </c>
      <c r="E644" s="2" t="str">
        <f>IF(B644="",IF(B643="","",SUM($E$6:E643)),(E643+(C643*((1+$G$1)^(1/12)-1))/($J$2-B642)))</f>
        <v/>
      </c>
      <c r="F644" s="2" t="str">
        <f>IF(B644="",IF(B643="","",SUM($F$6:F643)),D644+E644)</f>
        <v/>
      </c>
      <c r="H644" s="1" t="str">
        <f t="shared" si="73"/>
        <v/>
      </c>
      <c r="I644" s="2" t="str">
        <f t="shared" si="74"/>
        <v/>
      </c>
      <c r="J644" s="2" t="str">
        <f>IF(H644="",IF(H643="","",SUM(J$6:J643)),I644*($G$2/12))</f>
        <v/>
      </c>
      <c r="K644" s="2" t="str">
        <f>IF(H644="",IF(H643="","",SUM($K$6:K643)),L644-J644)</f>
        <v/>
      </c>
      <c r="L644" s="2" t="str">
        <f>IF(H644="",IF(H643="","",SUM($L$6:L643)),I644*(100%+($G$2/12))^($J$2-H643)*($G$2/12)/((100%+$G$2/12)^($J$2-H643)-1))</f>
        <v/>
      </c>
      <c r="P644" s="44" t="str">
        <f t="shared" si="72"/>
        <v/>
      </c>
      <c r="Q644" s="44" t="str">
        <f t="shared" si="75"/>
        <v/>
      </c>
      <c r="R644" s="2" t="str">
        <f t="shared" si="76"/>
        <v/>
      </c>
      <c r="S644" s="12" t="str">
        <f t="shared" si="77"/>
        <v/>
      </c>
    </row>
    <row r="645" spans="3:19" x14ac:dyDescent="0.35">
      <c r="C645" s="2" t="str">
        <f t="shared" si="78"/>
        <v/>
      </c>
      <c r="D645" s="2" t="str">
        <f>IF(B645="",IF(B644="","",SUM($D$6:D644)),C645*($G$2/12))</f>
        <v/>
      </c>
      <c r="E645" s="2" t="str">
        <f>IF(B645="",IF(B644="","",SUM($E$6:E644)),(E644+(C644*((1+$G$1)^(1/12)-1))/($J$2-B643)))</f>
        <v/>
      </c>
      <c r="F645" s="2" t="str">
        <f>IF(B645="",IF(B644="","",SUM($F$6:F644)),D645+E645)</f>
        <v/>
      </c>
      <c r="H645" s="1" t="str">
        <f t="shared" si="73"/>
        <v/>
      </c>
      <c r="I645" s="2" t="str">
        <f t="shared" si="74"/>
        <v/>
      </c>
      <c r="J645" s="2" t="str">
        <f>IF(H645="",IF(H644="","",SUM(J$6:J644)),I645*($G$2/12))</f>
        <v/>
      </c>
      <c r="K645" s="2" t="str">
        <f>IF(H645="",IF(H644="","",SUM($K$6:K644)),L645-J645)</f>
        <v/>
      </c>
      <c r="L645" s="2" t="str">
        <f>IF(H645="",IF(H644="","",SUM($L$6:L644)),I645*(100%+($G$2/12))^($J$2-H644)*($G$2/12)/((100%+$G$2/12)^($J$2-H644)-1))</f>
        <v/>
      </c>
      <c r="P645" s="44" t="str">
        <f t="shared" si="72"/>
        <v/>
      </c>
      <c r="Q645" s="44" t="str">
        <f t="shared" si="75"/>
        <v/>
      </c>
      <c r="R645" s="2" t="str">
        <f t="shared" si="76"/>
        <v/>
      </c>
      <c r="S645" s="12" t="str">
        <f t="shared" si="77"/>
        <v/>
      </c>
    </row>
    <row r="646" spans="3:19" x14ac:dyDescent="0.35">
      <c r="C646" s="2" t="str">
        <f t="shared" si="78"/>
        <v/>
      </c>
      <c r="D646" s="2" t="str">
        <f>IF(B646="",IF(B645="","",SUM($D$6:D645)),C646*($G$2/12))</f>
        <v/>
      </c>
      <c r="E646" s="2" t="str">
        <f>IF(B646="",IF(B645="","",SUM($E$6:E645)),(E645+(C645*((1+$G$1)^(1/12)-1))/($J$2-B644)))</f>
        <v/>
      </c>
      <c r="F646" s="2" t="str">
        <f>IF(B646="",IF(B645="","",SUM($F$6:F645)),D646+E646)</f>
        <v/>
      </c>
      <c r="H646" s="1" t="str">
        <f t="shared" si="73"/>
        <v/>
      </c>
      <c r="I646" s="2" t="str">
        <f t="shared" si="74"/>
        <v/>
      </c>
      <c r="J646" s="2" t="str">
        <f>IF(H646="",IF(H645="","",SUM(J$6:J645)),I646*($G$2/12))</f>
        <v/>
      </c>
      <c r="K646" s="2" t="str">
        <f>IF(H646="",IF(H645="","",SUM($K$6:K645)),L646-J646)</f>
        <v/>
      </c>
      <c r="L646" s="2" t="str">
        <f>IF(H646="",IF(H645="","",SUM($L$6:L645)),I646*(100%+($G$2/12))^($J$2-H645)*($G$2/12)/((100%+$G$2/12)^($J$2-H645)-1))</f>
        <v/>
      </c>
      <c r="P646" s="44" t="str">
        <f t="shared" si="72"/>
        <v/>
      </c>
      <c r="Q646" s="44" t="str">
        <f t="shared" si="75"/>
        <v/>
      </c>
      <c r="R646" s="2" t="str">
        <f t="shared" si="76"/>
        <v/>
      </c>
      <c r="S646" s="12" t="str">
        <f t="shared" si="77"/>
        <v/>
      </c>
    </row>
    <row r="647" spans="3:19" x14ac:dyDescent="0.35">
      <c r="C647" s="2" t="str">
        <f t="shared" si="78"/>
        <v/>
      </c>
      <c r="D647" s="2" t="str">
        <f>IF(B647="",IF(B646="","",SUM($D$6:D646)),C647*($G$2/12))</f>
        <v/>
      </c>
      <c r="E647" s="2" t="str">
        <f>IF(B647="",IF(B646="","",SUM($E$6:E646)),(E646+(C646*((1+$G$1)^(1/12)-1))/($J$2-B645)))</f>
        <v/>
      </c>
      <c r="F647" s="2" t="str">
        <f>IF(B647="",IF(B646="","",SUM($F$6:F646)),D647+E647)</f>
        <v/>
      </c>
      <c r="H647" s="1" t="str">
        <f t="shared" si="73"/>
        <v/>
      </c>
      <c r="I647" s="2" t="str">
        <f t="shared" si="74"/>
        <v/>
      </c>
      <c r="J647" s="2" t="str">
        <f>IF(H647="",IF(H646="","",SUM(J$6:J646)),I647*($G$2/12))</f>
        <v/>
      </c>
      <c r="K647" s="2" t="str">
        <f>IF(H647="",IF(H646="","",SUM($K$6:K646)),L647-J647)</f>
        <v/>
      </c>
      <c r="L647" s="2" t="str">
        <f>IF(H647="",IF(H646="","",SUM($L$6:L646)),I647*(100%+($G$2/12))^($J$2-H646)*($G$2/12)/((100%+$G$2/12)^($J$2-H646)-1))</f>
        <v/>
      </c>
      <c r="P647" s="44" t="str">
        <f t="shared" ref="P647:P710" si="79">IF(H647="","",K647/I647)</f>
        <v/>
      </c>
      <c r="Q647" s="44" t="str">
        <f t="shared" si="75"/>
        <v/>
      </c>
      <c r="R647" s="2" t="str">
        <f t="shared" si="76"/>
        <v/>
      </c>
      <c r="S647" s="12" t="str">
        <f t="shared" si="77"/>
        <v/>
      </c>
    </row>
    <row r="648" spans="3:19" x14ac:dyDescent="0.35">
      <c r="C648" s="2" t="str">
        <f t="shared" si="78"/>
        <v/>
      </c>
      <c r="D648" s="2" t="str">
        <f>IF(B648="",IF(B647="","",SUM($D$6:D647)),C648*($G$2/12))</f>
        <v/>
      </c>
      <c r="E648" s="2" t="str">
        <f>IF(B648="",IF(B647="","",SUM($E$6:E647)),(E647+(C647*((1+$G$1)^(1/12)-1))/($J$2-B646)))</f>
        <v/>
      </c>
      <c r="F648" s="2" t="str">
        <f>IF(B648="",IF(B647="","",SUM($F$6:F647)),D648+E648)</f>
        <v/>
      </c>
      <c r="H648" s="1" t="str">
        <f t="shared" ref="H648:H711" si="80">IF(H647="","",IF($J$2&gt;=H647+1,H647+1,""))</f>
        <v/>
      </c>
      <c r="I648" s="2" t="str">
        <f t="shared" ref="I648:I711" si="81">IF(H648="",IF(H647="","","samtals"),I647+((I647-K647)*(((1+$G$1)^(1/12)-1)))-K647)</f>
        <v/>
      </c>
      <c r="J648" s="2" t="str">
        <f>IF(H648="",IF(H647="","",SUM(J$6:J647)),I648*($G$2/12))</f>
        <v/>
      </c>
      <c r="K648" s="2" t="str">
        <f>IF(H648="",IF(H647="","",SUM($K$6:K647)),L648-J648)</f>
        <v/>
      </c>
      <c r="L648" s="2" t="str">
        <f>IF(H648="",IF(H647="","",SUM($L$6:L647)),I648*(100%+($G$2/12))^($J$2-H647)*($G$2/12)/((100%+$G$2/12)^($J$2-H647)-1))</f>
        <v/>
      </c>
      <c r="P648" s="44" t="str">
        <f t="shared" si="79"/>
        <v/>
      </c>
      <c r="Q648" s="44" t="str">
        <f t="shared" ref="Q648:Q711" si="82">IF(H648="","", (L648-L647)/L647)</f>
        <v/>
      </c>
      <c r="R648" s="2" t="str">
        <f t="shared" ref="R648:R711" si="83">IF(H648="","",R647+(R647*(((1+$G$1)^(1/12)-1))))</f>
        <v/>
      </c>
      <c r="S648" s="12" t="str">
        <f t="shared" ref="S648:S711" si="84">IF(H648="", "",(R648-I648)/R648)</f>
        <v/>
      </c>
    </row>
    <row r="649" spans="3:19" x14ac:dyDescent="0.35">
      <c r="C649" s="2" t="str">
        <f t="shared" ref="C649:C712" si="85">IF(B649="",IF(B648="","","samtals"),C648+((C648-E648)*(((1+$G$1)^(1/12)-1)))-E648)</f>
        <v/>
      </c>
      <c r="D649" s="2" t="str">
        <f>IF(B649="",IF(B648="","",SUM($D$6:D648)),C649*($G$2/12))</f>
        <v/>
      </c>
      <c r="E649" s="2" t="str">
        <f>IF(B649="",IF(B648="","",SUM($E$6:E648)),(E648+(C648*((1+$G$1)^(1/12)-1))/($J$2-B647)))</f>
        <v/>
      </c>
      <c r="F649" s="2" t="str">
        <f>IF(B649="",IF(B648="","",SUM($F$6:F648)),D649+E649)</f>
        <v/>
      </c>
      <c r="H649" s="1" t="str">
        <f t="shared" si="80"/>
        <v/>
      </c>
      <c r="I649" s="2" t="str">
        <f t="shared" si="81"/>
        <v/>
      </c>
      <c r="J649" s="2" t="str">
        <f>IF(H649="",IF(H648="","",SUM(J$6:J648)),I649*($G$2/12))</f>
        <v/>
      </c>
      <c r="K649" s="2" t="str">
        <f>IF(H649="",IF(H648="","",SUM($K$6:K648)),L649-J649)</f>
        <v/>
      </c>
      <c r="L649" s="2" t="str">
        <f>IF(H649="",IF(H648="","",SUM($L$6:L648)),I649*(100%+($G$2/12))^($J$2-H648)*($G$2/12)/((100%+$G$2/12)^($J$2-H648)-1))</f>
        <v/>
      </c>
      <c r="P649" s="44" t="str">
        <f t="shared" si="79"/>
        <v/>
      </c>
      <c r="Q649" s="44" t="str">
        <f t="shared" si="82"/>
        <v/>
      </c>
      <c r="R649" s="2" t="str">
        <f t="shared" si="83"/>
        <v/>
      </c>
      <c r="S649" s="12" t="str">
        <f t="shared" si="84"/>
        <v/>
      </c>
    </row>
    <row r="650" spans="3:19" x14ac:dyDescent="0.35">
      <c r="C650" s="2" t="str">
        <f t="shared" si="85"/>
        <v/>
      </c>
      <c r="D650" s="2" t="str">
        <f>IF(B650="",IF(B649="","",SUM($D$6:D649)),C650*($G$2/12))</f>
        <v/>
      </c>
      <c r="E650" s="2" t="str">
        <f>IF(B650="",IF(B649="","",SUM($E$6:E649)),(E649+(C649*((1+$G$1)^(1/12)-1))/($J$2-B648)))</f>
        <v/>
      </c>
      <c r="F650" s="2" t="str">
        <f>IF(B650="",IF(B649="","",SUM($F$6:F649)),D650+E650)</f>
        <v/>
      </c>
      <c r="H650" s="1" t="str">
        <f t="shared" si="80"/>
        <v/>
      </c>
      <c r="I650" s="2" t="str">
        <f t="shared" si="81"/>
        <v/>
      </c>
      <c r="J650" s="2" t="str">
        <f>IF(H650="",IF(H649="","",SUM(J$6:J649)),I650*($G$2/12))</f>
        <v/>
      </c>
      <c r="K650" s="2" t="str">
        <f>IF(H650="",IF(H649="","",SUM($K$6:K649)),L650-J650)</f>
        <v/>
      </c>
      <c r="L650" s="2" t="str">
        <f>IF(H650="",IF(H649="","",SUM($L$6:L649)),I650*(100%+($G$2/12))^($J$2-H649)*($G$2/12)/((100%+$G$2/12)^($J$2-H649)-1))</f>
        <v/>
      </c>
      <c r="P650" s="44" t="str">
        <f t="shared" si="79"/>
        <v/>
      </c>
      <c r="Q650" s="44" t="str">
        <f t="shared" si="82"/>
        <v/>
      </c>
      <c r="R650" s="2" t="str">
        <f t="shared" si="83"/>
        <v/>
      </c>
      <c r="S650" s="12" t="str">
        <f t="shared" si="84"/>
        <v/>
      </c>
    </row>
    <row r="651" spans="3:19" x14ac:dyDescent="0.35">
      <c r="C651" s="2" t="str">
        <f t="shared" si="85"/>
        <v/>
      </c>
      <c r="D651" s="2" t="str">
        <f>IF(B651="",IF(B650="","",SUM($D$6:D650)),C651*($G$2/12))</f>
        <v/>
      </c>
      <c r="E651" s="2" t="str">
        <f>IF(B651="",IF(B650="","",SUM($E$6:E650)),(E650+(C650*((1+$G$1)^(1/12)-1))/($J$2-B649)))</f>
        <v/>
      </c>
      <c r="F651" s="2" t="str">
        <f>IF(B651="",IF(B650="","",SUM($F$6:F650)),D651+E651)</f>
        <v/>
      </c>
      <c r="H651" s="1" t="str">
        <f t="shared" si="80"/>
        <v/>
      </c>
      <c r="I651" s="2" t="str">
        <f t="shared" si="81"/>
        <v/>
      </c>
      <c r="J651" s="2" t="str">
        <f>IF(H651="",IF(H650="","",SUM(J$6:J650)),I651*($G$2/12))</f>
        <v/>
      </c>
      <c r="K651" s="2" t="str">
        <f>IF(H651="",IF(H650="","",SUM($K$6:K650)),L651-J651)</f>
        <v/>
      </c>
      <c r="L651" s="2" t="str">
        <f>IF(H651="",IF(H650="","",SUM($L$6:L650)),I651*(100%+($G$2/12))^($J$2-H650)*($G$2/12)/((100%+$G$2/12)^($J$2-H650)-1))</f>
        <v/>
      </c>
      <c r="P651" s="44" t="str">
        <f t="shared" si="79"/>
        <v/>
      </c>
      <c r="Q651" s="44" t="str">
        <f t="shared" si="82"/>
        <v/>
      </c>
      <c r="R651" s="2" t="str">
        <f t="shared" si="83"/>
        <v/>
      </c>
      <c r="S651" s="12" t="str">
        <f t="shared" si="84"/>
        <v/>
      </c>
    </row>
    <row r="652" spans="3:19" x14ac:dyDescent="0.35">
      <c r="C652" s="2" t="str">
        <f t="shared" si="85"/>
        <v/>
      </c>
      <c r="D652" s="2" t="str">
        <f>IF(B652="",IF(B651="","",SUM($D$6:D651)),C652*($G$2/12))</f>
        <v/>
      </c>
      <c r="E652" s="2" t="str">
        <f>IF(B652="",IF(B651="","",SUM($E$6:E651)),(E651+(C651*((1+$G$1)^(1/12)-1))/($J$2-B650)))</f>
        <v/>
      </c>
      <c r="F652" s="2" t="str">
        <f>IF(B652="",IF(B651="","",SUM($F$6:F651)),D652+E652)</f>
        <v/>
      </c>
      <c r="H652" s="1" t="str">
        <f t="shared" si="80"/>
        <v/>
      </c>
      <c r="I652" s="2" t="str">
        <f t="shared" si="81"/>
        <v/>
      </c>
      <c r="J652" s="2" t="str">
        <f>IF(H652="",IF(H651="","",SUM(J$6:J651)),I652*($G$2/12))</f>
        <v/>
      </c>
      <c r="K652" s="2" t="str">
        <f>IF(H652="",IF(H651="","",SUM($K$6:K651)),L652-J652)</f>
        <v/>
      </c>
      <c r="L652" s="2" t="str">
        <f>IF(H652="",IF(H651="","",SUM($L$6:L651)),I652*(100%+($G$2/12))^($J$2-H651)*($G$2/12)/((100%+$G$2/12)^($J$2-H651)-1))</f>
        <v/>
      </c>
      <c r="P652" s="44" t="str">
        <f t="shared" si="79"/>
        <v/>
      </c>
      <c r="Q652" s="44" t="str">
        <f t="shared" si="82"/>
        <v/>
      </c>
      <c r="R652" s="2" t="str">
        <f t="shared" si="83"/>
        <v/>
      </c>
      <c r="S652" s="12" t="str">
        <f t="shared" si="84"/>
        <v/>
      </c>
    </row>
    <row r="653" spans="3:19" x14ac:dyDescent="0.35">
      <c r="C653" s="2" t="str">
        <f t="shared" si="85"/>
        <v/>
      </c>
      <c r="D653" s="2" t="str">
        <f>IF(B653="",IF(B652="","",SUM($D$6:D652)),C653*($G$2/12))</f>
        <v/>
      </c>
      <c r="E653" s="2" t="str">
        <f>IF(B653="",IF(B652="","",SUM($E$6:E652)),(E652+(C652*((1+$G$1)^(1/12)-1))/($J$2-B651)))</f>
        <v/>
      </c>
      <c r="F653" s="2" t="str">
        <f>IF(B653="",IF(B652="","",SUM($F$6:F652)),D653+E653)</f>
        <v/>
      </c>
      <c r="H653" s="1" t="str">
        <f t="shared" si="80"/>
        <v/>
      </c>
      <c r="I653" s="2" t="str">
        <f t="shared" si="81"/>
        <v/>
      </c>
      <c r="J653" s="2" t="str">
        <f>IF(H653="",IF(H652="","",SUM(J$6:J652)),I653*($G$2/12))</f>
        <v/>
      </c>
      <c r="K653" s="2" t="str">
        <f>IF(H653="",IF(H652="","",SUM($K$6:K652)),L653-J653)</f>
        <v/>
      </c>
      <c r="L653" s="2" t="str">
        <f>IF(H653="",IF(H652="","",SUM($L$6:L652)),I653*(100%+($G$2/12))^($J$2-H652)*($G$2/12)/((100%+$G$2/12)^($J$2-H652)-1))</f>
        <v/>
      </c>
      <c r="P653" s="44" t="str">
        <f t="shared" si="79"/>
        <v/>
      </c>
      <c r="Q653" s="44" t="str">
        <f t="shared" si="82"/>
        <v/>
      </c>
      <c r="R653" s="2" t="str">
        <f t="shared" si="83"/>
        <v/>
      </c>
      <c r="S653" s="12" t="str">
        <f t="shared" si="84"/>
        <v/>
      </c>
    </row>
    <row r="654" spans="3:19" x14ac:dyDescent="0.35">
      <c r="C654" s="2" t="str">
        <f t="shared" si="85"/>
        <v/>
      </c>
      <c r="D654" s="2" t="str">
        <f>IF(B654="",IF(B653="","",SUM($D$6:D653)),C654*($G$2/12))</f>
        <v/>
      </c>
      <c r="E654" s="2" t="str">
        <f>IF(B654="",IF(B653="","",SUM($E$6:E653)),(E653+(C653*((1+$G$1)^(1/12)-1))/($J$2-B652)))</f>
        <v/>
      </c>
      <c r="F654" s="2" t="str">
        <f>IF(B654="",IF(B653="","",SUM($F$6:F653)),D654+E654)</f>
        <v/>
      </c>
      <c r="H654" s="1" t="str">
        <f t="shared" si="80"/>
        <v/>
      </c>
      <c r="I654" s="2" t="str">
        <f t="shared" si="81"/>
        <v/>
      </c>
      <c r="J654" s="2" t="str">
        <f>IF(H654="",IF(H653="","",SUM(J$6:J653)),I654*($G$2/12))</f>
        <v/>
      </c>
      <c r="K654" s="2" t="str">
        <f>IF(H654="",IF(H653="","",SUM($K$6:K653)),L654-J654)</f>
        <v/>
      </c>
      <c r="L654" s="2" t="str">
        <f>IF(H654="",IF(H653="","",SUM($L$6:L653)),I654*(100%+($G$2/12))^($J$2-H653)*($G$2/12)/((100%+$G$2/12)^($J$2-H653)-1))</f>
        <v/>
      </c>
      <c r="P654" s="44" t="str">
        <f t="shared" si="79"/>
        <v/>
      </c>
      <c r="Q654" s="44" t="str">
        <f t="shared" si="82"/>
        <v/>
      </c>
      <c r="R654" s="2" t="str">
        <f t="shared" si="83"/>
        <v/>
      </c>
      <c r="S654" s="12" t="str">
        <f t="shared" si="84"/>
        <v/>
      </c>
    </row>
    <row r="655" spans="3:19" x14ac:dyDescent="0.35">
      <c r="C655" s="2" t="str">
        <f t="shared" si="85"/>
        <v/>
      </c>
      <c r="D655" s="2" t="str">
        <f>IF(B655="",IF(B654="","",SUM($D$6:D654)),C655*($G$2/12))</f>
        <v/>
      </c>
      <c r="E655" s="2" t="str">
        <f>IF(B655="",IF(B654="","",SUM($E$6:E654)),(E654+(C654*((1+$G$1)^(1/12)-1))/($J$2-B653)))</f>
        <v/>
      </c>
      <c r="F655" s="2" t="str">
        <f>IF(B655="",IF(B654="","",SUM($F$6:F654)),D655+E655)</f>
        <v/>
      </c>
      <c r="H655" s="1" t="str">
        <f t="shared" si="80"/>
        <v/>
      </c>
      <c r="I655" s="2" t="str">
        <f t="shared" si="81"/>
        <v/>
      </c>
      <c r="J655" s="2" t="str">
        <f>IF(H655="",IF(H654="","",SUM(J$6:J654)),I655*($G$2/12))</f>
        <v/>
      </c>
      <c r="K655" s="2" t="str">
        <f>IF(H655="",IF(H654="","",SUM($K$6:K654)),L655-J655)</f>
        <v/>
      </c>
      <c r="L655" s="2" t="str">
        <f>IF(H655="",IF(H654="","",SUM($L$6:L654)),I655*(100%+($G$2/12))^($J$2-H654)*($G$2/12)/((100%+$G$2/12)^($J$2-H654)-1))</f>
        <v/>
      </c>
      <c r="P655" s="44" t="str">
        <f t="shared" si="79"/>
        <v/>
      </c>
      <c r="Q655" s="44" t="str">
        <f t="shared" si="82"/>
        <v/>
      </c>
      <c r="R655" s="2" t="str">
        <f t="shared" si="83"/>
        <v/>
      </c>
      <c r="S655" s="12" t="str">
        <f t="shared" si="84"/>
        <v/>
      </c>
    </row>
    <row r="656" spans="3:19" x14ac:dyDescent="0.35">
      <c r="C656" s="2" t="str">
        <f t="shared" si="85"/>
        <v/>
      </c>
      <c r="D656" s="2" t="str">
        <f>IF(B656="",IF(B655="","",SUM($D$6:D655)),C656*($G$2/12))</f>
        <v/>
      </c>
      <c r="E656" s="2" t="str">
        <f>IF(B656="",IF(B655="","",SUM($E$6:E655)),(E655+(C655*((1+$G$1)^(1/12)-1))/($J$2-B654)))</f>
        <v/>
      </c>
      <c r="F656" s="2" t="str">
        <f>IF(B656="",IF(B655="","",SUM($F$6:F655)),D656+E656)</f>
        <v/>
      </c>
      <c r="H656" s="1" t="str">
        <f t="shared" si="80"/>
        <v/>
      </c>
      <c r="I656" s="2" t="str">
        <f t="shared" si="81"/>
        <v/>
      </c>
      <c r="J656" s="2" t="str">
        <f>IF(H656="",IF(H655="","",SUM(J$6:J655)),I656*($G$2/12))</f>
        <v/>
      </c>
      <c r="K656" s="2" t="str">
        <f>IF(H656="",IF(H655="","",SUM($K$6:K655)),L656-J656)</f>
        <v/>
      </c>
      <c r="L656" s="2" t="str">
        <f>IF(H656="",IF(H655="","",SUM($L$6:L655)),I656*(100%+($G$2/12))^($J$2-H655)*($G$2/12)/((100%+$G$2/12)^($J$2-H655)-1))</f>
        <v/>
      </c>
      <c r="P656" s="44" t="str">
        <f t="shared" si="79"/>
        <v/>
      </c>
      <c r="Q656" s="44" t="str">
        <f t="shared" si="82"/>
        <v/>
      </c>
      <c r="R656" s="2" t="str">
        <f t="shared" si="83"/>
        <v/>
      </c>
      <c r="S656" s="12" t="str">
        <f t="shared" si="84"/>
        <v/>
      </c>
    </row>
    <row r="657" spans="3:19" x14ac:dyDescent="0.35">
      <c r="C657" s="2" t="str">
        <f t="shared" si="85"/>
        <v/>
      </c>
      <c r="D657" s="2" t="str">
        <f>IF(B657="",IF(B656="","",SUM($D$6:D656)),C657*($G$2/12))</f>
        <v/>
      </c>
      <c r="E657" s="2" t="str">
        <f>IF(B657="",IF(B656="","",SUM($E$6:E656)),(E656+(C656*((1+$G$1)^(1/12)-1))/($J$2-B655)))</f>
        <v/>
      </c>
      <c r="F657" s="2" t="str">
        <f>IF(B657="",IF(B656="","",SUM($F$6:F656)),D657+E657)</f>
        <v/>
      </c>
      <c r="H657" s="1" t="str">
        <f t="shared" si="80"/>
        <v/>
      </c>
      <c r="I657" s="2" t="str">
        <f t="shared" si="81"/>
        <v/>
      </c>
      <c r="J657" s="2" t="str">
        <f>IF(H657="",IF(H656="","",SUM(J$6:J656)),I657*($G$2/12))</f>
        <v/>
      </c>
      <c r="K657" s="2" t="str">
        <f>IF(H657="",IF(H656="","",SUM($K$6:K656)),L657-J657)</f>
        <v/>
      </c>
      <c r="L657" s="2" t="str">
        <f>IF(H657="",IF(H656="","",SUM($L$6:L656)),I657*(100%+($G$2/12))^($J$2-H656)*($G$2/12)/((100%+$G$2/12)^($J$2-H656)-1))</f>
        <v/>
      </c>
      <c r="P657" s="44" t="str">
        <f t="shared" si="79"/>
        <v/>
      </c>
      <c r="Q657" s="44" t="str">
        <f t="shared" si="82"/>
        <v/>
      </c>
      <c r="R657" s="2" t="str">
        <f t="shared" si="83"/>
        <v/>
      </c>
      <c r="S657" s="12" t="str">
        <f t="shared" si="84"/>
        <v/>
      </c>
    </row>
    <row r="658" spans="3:19" x14ac:dyDescent="0.35">
      <c r="C658" s="2" t="str">
        <f t="shared" si="85"/>
        <v/>
      </c>
      <c r="D658" s="2" t="str">
        <f>IF(B658="",IF(B657="","",SUM($D$6:D657)),C658*($G$2/12))</f>
        <v/>
      </c>
      <c r="E658" s="2" t="str">
        <f>IF(B658="",IF(B657="","",SUM($E$6:E657)),(E657+(C657*((1+$G$1)^(1/12)-1))/($J$2-B656)))</f>
        <v/>
      </c>
      <c r="F658" s="2" t="str">
        <f>IF(B658="",IF(B657="","",SUM($F$6:F657)),D658+E658)</f>
        <v/>
      </c>
      <c r="H658" s="1" t="str">
        <f t="shared" si="80"/>
        <v/>
      </c>
      <c r="I658" s="2" t="str">
        <f t="shared" si="81"/>
        <v/>
      </c>
      <c r="J658" s="2" t="str">
        <f>IF(H658="",IF(H657="","",SUM(J$6:J657)),I658*($G$2/12))</f>
        <v/>
      </c>
      <c r="K658" s="2" t="str">
        <f>IF(H658="",IF(H657="","",SUM($K$6:K657)),L658-J658)</f>
        <v/>
      </c>
      <c r="L658" s="2" t="str">
        <f>IF(H658="",IF(H657="","",SUM($L$6:L657)),I658*(100%+($G$2/12))^($J$2-H657)*($G$2/12)/((100%+$G$2/12)^($J$2-H657)-1))</f>
        <v/>
      </c>
      <c r="P658" s="44" t="str">
        <f t="shared" si="79"/>
        <v/>
      </c>
      <c r="Q658" s="44" t="str">
        <f t="shared" si="82"/>
        <v/>
      </c>
      <c r="R658" s="2" t="str">
        <f t="shared" si="83"/>
        <v/>
      </c>
      <c r="S658" s="12" t="str">
        <f t="shared" si="84"/>
        <v/>
      </c>
    </row>
    <row r="659" spans="3:19" x14ac:dyDescent="0.35">
      <c r="C659" s="2" t="str">
        <f t="shared" si="85"/>
        <v/>
      </c>
      <c r="D659" s="2" t="str">
        <f>IF(B659="",IF(B658="","",SUM($D$6:D658)),C659*($G$2/12))</f>
        <v/>
      </c>
      <c r="E659" s="2" t="str">
        <f>IF(B659="",IF(B658="","",SUM($E$6:E658)),(E658+(C658*((1+$G$1)^(1/12)-1))/($J$2-B657)))</f>
        <v/>
      </c>
      <c r="F659" s="2" t="str">
        <f>IF(B659="",IF(B658="","",SUM($F$6:F658)),D659+E659)</f>
        <v/>
      </c>
      <c r="H659" s="1" t="str">
        <f t="shared" si="80"/>
        <v/>
      </c>
      <c r="I659" s="2" t="str">
        <f t="shared" si="81"/>
        <v/>
      </c>
      <c r="J659" s="2" t="str">
        <f>IF(H659="",IF(H658="","",SUM(J$6:J658)),I659*($G$2/12))</f>
        <v/>
      </c>
      <c r="K659" s="2" t="str">
        <f>IF(H659="",IF(H658="","",SUM($K$6:K658)),L659-J659)</f>
        <v/>
      </c>
      <c r="L659" s="2" t="str">
        <f>IF(H659="",IF(H658="","",SUM($L$6:L658)),I659*(100%+($G$2/12))^($J$2-H658)*($G$2/12)/((100%+$G$2/12)^($J$2-H658)-1))</f>
        <v/>
      </c>
      <c r="P659" s="44" t="str">
        <f t="shared" si="79"/>
        <v/>
      </c>
      <c r="Q659" s="44" t="str">
        <f t="shared" si="82"/>
        <v/>
      </c>
      <c r="R659" s="2" t="str">
        <f t="shared" si="83"/>
        <v/>
      </c>
      <c r="S659" s="12" t="str">
        <f t="shared" si="84"/>
        <v/>
      </c>
    </row>
    <row r="660" spans="3:19" x14ac:dyDescent="0.35">
      <c r="C660" s="2" t="str">
        <f t="shared" si="85"/>
        <v/>
      </c>
      <c r="D660" s="2" t="str">
        <f>IF(B660="",IF(B659="","",SUM($D$6:D659)),C660*($G$2/12))</f>
        <v/>
      </c>
      <c r="E660" s="2" t="str">
        <f>IF(B660="",IF(B659="","",SUM($E$6:E659)),(E659+(C659*((1+$G$1)^(1/12)-1))/($J$2-B658)))</f>
        <v/>
      </c>
      <c r="F660" s="2" t="str">
        <f>IF(B660="",IF(B659="","",SUM($F$6:F659)),D660+E660)</f>
        <v/>
      </c>
      <c r="H660" s="1" t="str">
        <f t="shared" si="80"/>
        <v/>
      </c>
      <c r="I660" s="2" t="str">
        <f t="shared" si="81"/>
        <v/>
      </c>
      <c r="J660" s="2" t="str">
        <f>IF(H660="",IF(H659="","",SUM(J$6:J659)),I660*($G$2/12))</f>
        <v/>
      </c>
      <c r="K660" s="2" t="str">
        <f>IF(H660="",IF(H659="","",SUM($K$6:K659)),L660-J660)</f>
        <v/>
      </c>
      <c r="L660" s="2" t="str">
        <f>IF(H660="",IF(H659="","",SUM($L$6:L659)),I660*(100%+($G$2/12))^($J$2-H659)*($G$2/12)/((100%+$G$2/12)^($J$2-H659)-1))</f>
        <v/>
      </c>
      <c r="P660" s="44" t="str">
        <f t="shared" si="79"/>
        <v/>
      </c>
      <c r="Q660" s="44" t="str">
        <f t="shared" si="82"/>
        <v/>
      </c>
      <c r="R660" s="2" t="str">
        <f t="shared" si="83"/>
        <v/>
      </c>
      <c r="S660" s="12" t="str">
        <f t="shared" si="84"/>
        <v/>
      </c>
    </row>
    <row r="661" spans="3:19" x14ac:dyDescent="0.35">
      <c r="C661" s="2"/>
      <c r="D661" s="2" t="str">
        <f>IF(B661="",IF(B660="","",SUM($D$6:D660)),C661*($G$2/12))</f>
        <v/>
      </c>
      <c r="E661" s="2" t="str">
        <f>IF(B661="",IF(B660="","",SUM($E$6:E660)),(E660+(C660*((1+$G$1)^(1/12)-1))/($J$2-B659)))</f>
        <v/>
      </c>
      <c r="F661" s="2" t="str">
        <f>IF(B661="",IF(B660="","",SUM($F$6:F660)),D661+E661)</f>
        <v/>
      </c>
      <c r="H661" s="1" t="str">
        <f t="shared" si="80"/>
        <v/>
      </c>
      <c r="I661" s="2" t="str">
        <f t="shared" si="81"/>
        <v/>
      </c>
      <c r="J661" s="2" t="str">
        <f>IF(H661="",IF(H660="","",SUM(J$6:J660)),I661*($G$2/12))</f>
        <v/>
      </c>
      <c r="K661" s="2" t="str">
        <f>IF(H661="",IF(H660="","",SUM($K$6:K660)),L661-J661)</f>
        <v/>
      </c>
      <c r="L661" s="2" t="str">
        <f>IF(H661="",IF(H660="","",SUM($L$6:L660)),I661*(100%+($G$2/12))^($J$2-H660)*($G$2/12)/((100%+$G$2/12)^($J$2-H660)-1))</f>
        <v/>
      </c>
      <c r="P661" s="44" t="str">
        <f t="shared" si="79"/>
        <v/>
      </c>
      <c r="Q661" s="44" t="str">
        <f t="shared" si="82"/>
        <v/>
      </c>
      <c r="R661" s="2" t="str">
        <f t="shared" si="83"/>
        <v/>
      </c>
      <c r="S661" s="12" t="str">
        <f t="shared" si="84"/>
        <v/>
      </c>
    </row>
    <row r="662" spans="3:19" x14ac:dyDescent="0.35">
      <c r="C662" s="2" t="str">
        <f t="shared" si="85"/>
        <v/>
      </c>
      <c r="D662" s="2" t="str">
        <f>IF(B662="",IF(B661="","",SUM($D$6:D661)),C662*($G$2/12))</f>
        <v/>
      </c>
      <c r="E662" s="2" t="str">
        <f>IF(B662="",IF(B661="","",SUM($E$6:E661)),(E661+(C661*((1+$G$1)^(1/12)-1))/($J$2-B660)))</f>
        <v/>
      </c>
      <c r="F662" s="2" t="str">
        <f>IF(B662="",IF(B661="","",SUM($F$6:F661)),D662+E662)</f>
        <v/>
      </c>
      <c r="H662" s="1" t="str">
        <f t="shared" si="80"/>
        <v/>
      </c>
      <c r="I662" s="2" t="str">
        <f t="shared" si="81"/>
        <v/>
      </c>
      <c r="J662" s="2" t="str">
        <f>IF(H662="",IF(H661="","",SUM(J$6:J661)),I662*($G$2/12))</f>
        <v/>
      </c>
      <c r="K662" s="2" t="str">
        <f>IF(H662="",IF(H661="","",SUM($K$6:K661)),L662-J662)</f>
        <v/>
      </c>
      <c r="L662" s="2" t="str">
        <f>IF(H662="",IF(H661="","",SUM($L$6:L661)),I662*(100%+($G$2/12))^($J$2-H661)*($G$2/12)/((100%+$G$2/12)^($J$2-H661)-1))</f>
        <v/>
      </c>
      <c r="P662" s="44" t="str">
        <f t="shared" si="79"/>
        <v/>
      </c>
      <c r="Q662" s="44" t="str">
        <f t="shared" si="82"/>
        <v/>
      </c>
      <c r="R662" s="2" t="str">
        <f t="shared" si="83"/>
        <v/>
      </c>
      <c r="S662" s="12" t="str">
        <f t="shared" si="84"/>
        <v/>
      </c>
    </row>
    <row r="663" spans="3:19" x14ac:dyDescent="0.35">
      <c r="C663" s="2" t="str">
        <f t="shared" si="85"/>
        <v/>
      </c>
      <c r="D663" s="2" t="str">
        <f>IF(B663="",IF(B662="","",SUM($D$6:D662)),C663*($G$2/12))</f>
        <v/>
      </c>
      <c r="E663" s="2" t="str">
        <f>IF(B663="",IF(B662="","",SUM($E$6:E662)),(E662+(C662*((1+$G$1)^(1/12)-1))/($J$2-B661)))</f>
        <v/>
      </c>
      <c r="F663" s="2" t="str">
        <f>IF(B663="",IF(B662="","",SUM($F$6:F662)),D663+E663)</f>
        <v/>
      </c>
      <c r="H663" s="1" t="str">
        <f t="shared" si="80"/>
        <v/>
      </c>
      <c r="I663" s="2" t="str">
        <f t="shared" si="81"/>
        <v/>
      </c>
      <c r="J663" s="2" t="str">
        <f>IF(H663="",IF(H662="","",SUM(J$6:J662)),I663*($G$2/12))</f>
        <v/>
      </c>
      <c r="K663" s="2" t="str">
        <f>IF(H663="",IF(H662="","",SUM($K$6:K662)),L663-J663)</f>
        <v/>
      </c>
      <c r="L663" s="2" t="str">
        <f>IF(H663="",IF(H662="","",SUM($L$6:L662)),I663*(100%+($G$2/12))^($J$2-H662)*($G$2/12)/((100%+$G$2/12)^($J$2-H662)-1))</f>
        <v/>
      </c>
      <c r="P663" s="44" t="str">
        <f t="shared" si="79"/>
        <v/>
      </c>
      <c r="Q663" s="44" t="str">
        <f t="shared" si="82"/>
        <v/>
      </c>
      <c r="R663" s="2" t="str">
        <f t="shared" si="83"/>
        <v/>
      </c>
      <c r="S663" s="12" t="str">
        <f t="shared" si="84"/>
        <v/>
      </c>
    </row>
    <row r="664" spans="3:19" x14ac:dyDescent="0.35">
      <c r="C664" s="2" t="str">
        <f t="shared" si="85"/>
        <v/>
      </c>
      <c r="D664" s="2" t="str">
        <f>IF(B664="",IF(B663="","",SUM($D$6:D663)),C664*($G$2/12))</f>
        <v/>
      </c>
      <c r="E664" s="2" t="str">
        <f>IF(B664="",IF(B663="","",SUM($E$6:E663)),(E663+(C663*((1+$G$1)^(1/12)-1))/($J$2-B662)))</f>
        <v/>
      </c>
      <c r="F664" s="2" t="str">
        <f>IF(B664="",IF(B663="","",SUM($F$6:F663)),D664+E664)</f>
        <v/>
      </c>
      <c r="H664" s="1" t="str">
        <f t="shared" si="80"/>
        <v/>
      </c>
      <c r="I664" s="2" t="str">
        <f t="shared" si="81"/>
        <v/>
      </c>
      <c r="J664" s="2" t="str">
        <f>IF(H664="",IF(H663="","",SUM(J$6:J663)),I664*($G$2/12))</f>
        <v/>
      </c>
      <c r="K664" s="2" t="str">
        <f>IF(H664="",IF(H663="","",SUM($K$6:K663)),L664-J664)</f>
        <v/>
      </c>
      <c r="L664" s="2" t="str">
        <f>IF(H664="",IF(H663="","",SUM($L$6:L663)),I664*(100%+($G$2/12))^($J$2-H663)*($G$2/12)/((100%+$G$2/12)^($J$2-H663)-1))</f>
        <v/>
      </c>
      <c r="P664" s="44" t="str">
        <f t="shared" si="79"/>
        <v/>
      </c>
      <c r="Q664" s="44" t="str">
        <f t="shared" si="82"/>
        <v/>
      </c>
      <c r="R664" s="2" t="str">
        <f t="shared" si="83"/>
        <v/>
      </c>
      <c r="S664" s="12" t="str">
        <f t="shared" si="84"/>
        <v/>
      </c>
    </row>
    <row r="665" spans="3:19" x14ac:dyDescent="0.35">
      <c r="C665" s="2" t="str">
        <f t="shared" si="85"/>
        <v/>
      </c>
      <c r="D665" s="2" t="str">
        <f>IF(B665="",IF(B664="","",SUM($D$6:D664)),C665*($G$2/12))</f>
        <v/>
      </c>
      <c r="E665" s="2" t="str">
        <f>IF(B665="",IF(B664="","",SUM($E$6:E664)),(E664+(C664*((1+$G$1)^(1/12)-1))/($J$2-B663)))</f>
        <v/>
      </c>
      <c r="F665" s="2" t="str">
        <f>IF(B665="",IF(B664="","",SUM($F$6:F664)),D665+E665)</f>
        <v/>
      </c>
      <c r="H665" s="1" t="str">
        <f t="shared" si="80"/>
        <v/>
      </c>
      <c r="I665" s="2" t="str">
        <f t="shared" si="81"/>
        <v/>
      </c>
      <c r="J665" s="2" t="str">
        <f>IF(H665="",IF(H664="","",SUM(J$6:J664)),I665*($G$2/12))</f>
        <v/>
      </c>
      <c r="K665" s="2" t="str">
        <f>IF(H665="",IF(H664="","",SUM($K$6:K664)),L665-J665)</f>
        <v/>
      </c>
      <c r="L665" s="2" t="str">
        <f>IF(H665="",IF(H664="","",SUM($L$6:L664)),I665*(100%+($G$2/12))^($J$2-H664)*($G$2/12)/((100%+$G$2/12)^($J$2-H664)-1))</f>
        <v/>
      </c>
      <c r="P665" s="44" t="str">
        <f t="shared" si="79"/>
        <v/>
      </c>
      <c r="Q665" s="44" t="str">
        <f t="shared" si="82"/>
        <v/>
      </c>
      <c r="R665" s="2" t="str">
        <f t="shared" si="83"/>
        <v/>
      </c>
      <c r="S665" s="12" t="str">
        <f t="shared" si="84"/>
        <v/>
      </c>
    </row>
    <row r="666" spans="3:19" x14ac:dyDescent="0.35">
      <c r="C666" s="2" t="str">
        <f t="shared" si="85"/>
        <v/>
      </c>
      <c r="D666" s="2" t="str">
        <f>IF(B666="",IF(B665="","",SUM($D$6:D665)),C666*($G$2/12))</f>
        <v/>
      </c>
      <c r="E666" s="2" t="str">
        <f>IF(B666="",IF(B665="","",SUM($E$6:E665)),(E665+(C665*((1+$G$1)^(1/12)-1))/($J$2-B664)))</f>
        <v/>
      </c>
      <c r="F666" s="2" t="str">
        <f>IF(B666="",IF(B665="","",SUM($F$6:F665)),D666+E666)</f>
        <v/>
      </c>
      <c r="H666" s="1" t="str">
        <f t="shared" si="80"/>
        <v/>
      </c>
      <c r="I666" s="2" t="str">
        <f t="shared" si="81"/>
        <v/>
      </c>
      <c r="J666" s="2" t="str">
        <f>IF(H666="",IF(H665="","",SUM(J$6:J665)),I666*($G$2/12))</f>
        <v/>
      </c>
      <c r="K666" s="2" t="str">
        <f>IF(H666="",IF(H665="","",SUM($K$6:K665)),L666-J666)</f>
        <v/>
      </c>
      <c r="L666" s="2" t="str">
        <f>IF(H666="",IF(H665="","",SUM($L$6:L665)),I666*(100%+($G$2/12))^($J$2-H665)*($G$2/12)/((100%+$G$2/12)^($J$2-H665)-1))</f>
        <v/>
      </c>
      <c r="P666" s="44" t="str">
        <f t="shared" si="79"/>
        <v/>
      </c>
      <c r="Q666" s="44" t="str">
        <f t="shared" si="82"/>
        <v/>
      </c>
      <c r="R666" s="2" t="str">
        <f t="shared" si="83"/>
        <v/>
      </c>
      <c r="S666" s="12" t="str">
        <f t="shared" si="84"/>
        <v/>
      </c>
    </row>
    <row r="667" spans="3:19" x14ac:dyDescent="0.35">
      <c r="C667" s="2" t="str">
        <f t="shared" si="85"/>
        <v/>
      </c>
      <c r="D667" s="2" t="str">
        <f>IF(B667="",IF(B666="","",SUM($D$6:D666)),C667*($G$2/12))</f>
        <v/>
      </c>
      <c r="E667" s="2" t="str">
        <f>IF(B667="",IF(B666="","",SUM($E$6:E666)),(E666+(C666*((1+$G$1)^(1/12)-1))/($J$2-B665)))</f>
        <v/>
      </c>
      <c r="F667" s="2" t="str">
        <f>IF(B667="",IF(B666="","",SUM($F$6:F666)),D667+E667)</f>
        <v/>
      </c>
      <c r="H667" s="1" t="str">
        <f t="shared" si="80"/>
        <v/>
      </c>
      <c r="I667" s="2" t="str">
        <f t="shared" si="81"/>
        <v/>
      </c>
      <c r="J667" s="2" t="str">
        <f>IF(H667="",IF(H666="","",SUM(J$6:J666)),I667*($G$2/12))</f>
        <v/>
      </c>
      <c r="K667" s="2" t="str">
        <f>IF(H667="",IF(H666="","",SUM($K$6:K666)),L667-J667)</f>
        <v/>
      </c>
      <c r="L667" s="2" t="str">
        <f>IF(H667="",IF(H666="","",SUM($L$6:L666)),I667*(100%+($G$2/12))^($J$2-H666)*($G$2/12)/((100%+$G$2/12)^($J$2-H666)-1))</f>
        <v/>
      </c>
      <c r="P667" s="44" t="str">
        <f t="shared" si="79"/>
        <v/>
      </c>
      <c r="Q667" s="44" t="str">
        <f t="shared" si="82"/>
        <v/>
      </c>
      <c r="R667" s="2" t="str">
        <f t="shared" si="83"/>
        <v/>
      </c>
      <c r="S667" s="12" t="str">
        <f t="shared" si="84"/>
        <v/>
      </c>
    </row>
    <row r="668" spans="3:19" x14ac:dyDescent="0.35">
      <c r="C668" s="2" t="str">
        <f t="shared" si="85"/>
        <v/>
      </c>
      <c r="D668" s="2" t="str">
        <f>IF(B668="",IF(B667="","",SUM($D$6:D667)),C668*($G$2/12))</f>
        <v/>
      </c>
      <c r="E668" s="2" t="str">
        <f>IF(B668="",IF(B667="","",SUM($E$6:E667)),(E667+(C667*((1+$G$1)^(1/12)-1))/($J$2-B666)))</f>
        <v/>
      </c>
      <c r="F668" s="2" t="str">
        <f>IF(B668="",IF(B667="","",SUM($F$6:F667)),D668+E668)</f>
        <v/>
      </c>
      <c r="H668" s="1" t="str">
        <f t="shared" si="80"/>
        <v/>
      </c>
      <c r="I668" s="2" t="str">
        <f t="shared" si="81"/>
        <v/>
      </c>
      <c r="J668" s="2" t="str">
        <f>IF(H668="",IF(H667="","",SUM(J$6:J667)),I668*($G$2/12))</f>
        <v/>
      </c>
      <c r="K668" s="2" t="str">
        <f>IF(H668="",IF(H667="","",SUM($K$6:K667)),L668-J668)</f>
        <v/>
      </c>
      <c r="L668" s="2" t="str">
        <f>IF(H668="",IF(H667="","",SUM($L$6:L667)),I668*(100%+($G$2/12))^($J$2-H667)*($G$2/12)/((100%+$G$2/12)^($J$2-H667)-1))</f>
        <v/>
      </c>
      <c r="P668" s="44" t="str">
        <f t="shared" si="79"/>
        <v/>
      </c>
      <c r="Q668" s="44" t="str">
        <f t="shared" si="82"/>
        <v/>
      </c>
      <c r="R668" s="2" t="str">
        <f t="shared" si="83"/>
        <v/>
      </c>
      <c r="S668" s="12" t="str">
        <f t="shared" si="84"/>
        <v/>
      </c>
    </row>
    <row r="669" spans="3:19" x14ac:dyDescent="0.35">
      <c r="C669" s="2" t="str">
        <f t="shared" si="85"/>
        <v/>
      </c>
      <c r="D669" s="2" t="str">
        <f>IF(B669="",IF(B668="","",SUM($D$6:D668)),C669*($G$2/12))</f>
        <v/>
      </c>
      <c r="E669" s="2" t="str">
        <f>IF(B669="",IF(B668="","",SUM($E$6:E668)),(E668+(C668*((1+$G$1)^(1/12)-1))/($J$2-B667)))</f>
        <v/>
      </c>
      <c r="F669" s="2" t="str">
        <f>IF(B669="",IF(B668="","",SUM($F$6:F668)),D669+E669)</f>
        <v/>
      </c>
      <c r="H669" s="1" t="str">
        <f t="shared" si="80"/>
        <v/>
      </c>
      <c r="I669" s="2" t="str">
        <f t="shared" si="81"/>
        <v/>
      </c>
      <c r="J669" s="2" t="str">
        <f>IF(H669="",IF(H668="","",SUM(J$6:J668)),I669*($G$2/12))</f>
        <v/>
      </c>
      <c r="K669" s="2" t="str">
        <f>IF(H669="",IF(H668="","",SUM($K$6:K668)),L669-J669)</f>
        <v/>
      </c>
      <c r="L669" s="2" t="str">
        <f>IF(H669="",IF(H668="","",SUM($L$6:L668)),I669*(100%+($G$2/12))^($J$2-H668)*($G$2/12)/((100%+$G$2/12)^($J$2-H668)-1))</f>
        <v/>
      </c>
      <c r="P669" s="44" t="str">
        <f t="shared" si="79"/>
        <v/>
      </c>
      <c r="Q669" s="44" t="str">
        <f t="shared" si="82"/>
        <v/>
      </c>
      <c r="R669" s="2" t="str">
        <f t="shared" si="83"/>
        <v/>
      </c>
      <c r="S669" s="12" t="str">
        <f t="shared" si="84"/>
        <v/>
      </c>
    </row>
    <row r="670" spans="3:19" x14ac:dyDescent="0.35">
      <c r="C670" s="2" t="str">
        <f t="shared" si="85"/>
        <v/>
      </c>
      <c r="D670" s="2" t="str">
        <f>IF(B670="",IF(B669="","",SUM($D$6:D669)),C670*($G$2/12))</f>
        <v/>
      </c>
      <c r="E670" s="2" t="str">
        <f>IF(B670="",IF(B669="","",SUM($E$6:E669)),(E669+(C669*((1+$G$1)^(1/12)-1))/($J$2-B668)))</f>
        <v/>
      </c>
      <c r="F670" s="2" t="str">
        <f>IF(B670="",IF(B669="","",SUM($F$6:F669)),D670+E670)</f>
        <v/>
      </c>
      <c r="H670" s="1" t="str">
        <f t="shared" si="80"/>
        <v/>
      </c>
      <c r="I670" s="2" t="str">
        <f t="shared" si="81"/>
        <v/>
      </c>
      <c r="J670" s="2" t="str">
        <f>IF(H670="",IF(H669="","",SUM(J$6:J669)),I670*($G$2/12))</f>
        <v/>
      </c>
      <c r="K670" s="2" t="str">
        <f>IF(H670="",IF(H669="","",SUM($K$6:K669)),L670-J670)</f>
        <v/>
      </c>
      <c r="L670" s="2" t="str">
        <f>IF(H670="",IF(H669="","",SUM($L$6:L669)),I670*(100%+($G$2/12))^($J$2-H669)*($G$2/12)/((100%+$G$2/12)^($J$2-H669)-1))</f>
        <v/>
      </c>
      <c r="P670" s="44" t="str">
        <f t="shared" si="79"/>
        <v/>
      </c>
      <c r="Q670" s="44" t="str">
        <f t="shared" si="82"/>
        <v/>
      </c>
      <c r="R670" s="2" t="str">
        <f t="shared" si="83"/>
        <v/>
      </c>
      <c r="S670" s="12" t="str">
        <f t="shared" si="84"/>
        <v/>
      </c>
    </row>
    <row r="671" spans="3:19" x14ac:dyDescent="0.35">
      <c r="C671" s="2" t="str">
        <f t="shared" si="85"/>
        <v/>
      </c>
      <c r="D671" s="2" t="str">
        <f>IF(B671="",IF(B670="","",SUM($D$6:D670)),C671*($G$2/12))</f>
        <v/>
      </c>
      <c r="E671" s="2" t="str">
        <f>IF(B671="",IF(B670="","",SUM($E$6:E670)),(E670+(C670*((1+$G$1)^(1/12)-1))/($J$2-B669)))</f>
        <v/>
      </c>
      <c r="F671" s="2" t="str">
        <f>IF(B671="",IF(B670="","",SUM($F$6:F670)),D671+E671)</f>
        <v/>
      </c>
      <c r="H671" s="1" t="str">
        <f t="shared" si="80"/>
        <v/>
      </c>
      <c r="I671" s="2" t="str">
        <f t="shared" si="81"/>
        <v/>
      </c>
      <c r="J671" s="2" t="str">
        <f>IF(H671="",IF(H670="","",SUM(J$6:J670)),I671*($G$2/12))</f>
        <v/>
      </c>
      <c r="K671" s="2" t="str">
        <f>IF(H671="",IF(H670="","",SUM($K$6:K670)),L671-J671)</f>
        <v/>
      </c>
      <c r="L671" s="2" t="str">
        <f>IF(H671="",IF(H670="","",SUM($L$6:L670)),I671*(100%+($G$2/12))^($J$2-H670)*($G$2/12)/((100%+$G$2/12)^($J$2-H670)-1))</f>
        <v/>
      </c>
      <c r="P671" s="44" t="str">
        <f t="shared" si="79"/>
        <v/>
      </c>
      <c r="Q671" s="44" t="str">
        <f t="shared" si="82"/>
        <v/>
      </c>
      <c r="R671" s="2" t="str">
        <f t="shared" si="83"/>
        <v/>
      </c>
      <c r="S671" s="12" t="str">
        <f t="shared" si="84"/>
        <v/>
      </c>
    </row>
    <row r="672" spans="3:19" x14ac:dyDescent="0.35">
      <c r="C672" s="2" t="str">
        <f t="shared" si="85"/>
        <v/>
      </c>
      <c r="D672" s="2" t="str">
        <f>IF(B672="",IF(B671="","",SUM($D$6:D671)),C672*($G$2/12))</f>
        <v/>
      </c>
      <c r="E672" s="2" t="str">
        <f>IF(B672="",IF(B671="","",SUM($E$6:E671)),(E671+(C671*((1+$G$1)^(1/12)-1))/($J$2-B670)))</f>
        <v/>
      </c>
      <c r="F672" s="2" t="str">
        <f>IF(B672="",IF(B671="","",SUM($F$6:F671)),D672+E672)</f>
        <v/>
      </c>
      <c r="H672" s="1" t="str">
        <f t="shared" si="80"/>
        <v/>
      </c>
      <c r="I672" s="2" t="str">
        <f t="shared" si="81"/>
        <v/>
      </c>
      <c r="J672" s="2" t="str">
        <f>IF(H672="",IF(H671="","",SUM(J$6:J671)),I672*($G$2/12))</f>
        <v/>
      </c>
      <c r="K672" s="2" t="str">
        <f>IF(H672="",IF(H671="","",SUM($K$6:K671)),L672-J672)</f>
        <v/>
      </c>
      <c r="L672" s="2" t="str">
        <f>IF(H672="",IF(H671="","",SUM($L$6:L671)),I672*(100%+($G$2/12))^($J$2-H671)*($G$2/12)/((100%+$G$2/12)^($J$2-H671)-1))</f>
        <v/>
      </c>
      <c r="P672" s="44" t="str">
        <f t="shared" si="79"/>
        <v/>
      </c>
      <c r="Q672" s="44" t="str">
        <f t="shared" si="82"/>
        <v/>
      </c>
      <c r="R672" s="2" t="str">
        <f t="shared" si="83"/>
        <v/>
      </c>
      <c r="S672" s="12" t="str">
        <f t="shared" si="84"/>
        <v/>
      </c>
    </row>
    <row r="673" spans="3:19" x14ac:dyDescent="0.35">
      <c r="C673" s="2" t="str">
        <f t="shared" si="85"/>
        <v/>
      </c>
      <c r="D673" s="2" t="str">
        <f>IF(B673="",IF(B672="","",SUM($D$6:D672)),C673*($G$2/12))</f>
        <v/>
      </c>
      <c r="E673" s="2" t="str">
        <f>IF(B673="",IF(B672="","",SUM($E$6:E672)),(E672+(C672*((1+$G$1)^(1/12)-1))/($J$2-B671)))</f>
        <v/>
      </c>
      <c r="F673" s="2" t="str">
        <f>IF(B673="",IF(B672="","",SUM($F$6:F672)),D673+E673)</f>
        <v/>
      </c>
      <c r="H673" s="1" t="str">
        <f t="shared" si="80"/>
        <v/>
      </c>
      <c r="I673" s="2" t="str">
        <f t="shared" si="81"/>
        <v/>
      </c>
      <c r="J673" s="2" t="str">
        <f>IF(H673="",IF(H672="","",SUM(J$6:J672)),I673*($G$2/12))</f>
        <v/>
      </c>
      <c r="K673" s="2" t="str">
        <f>IF(H673="",IF(H672="","",SUM($K$6:K672)),L673-J673)</f>
        <v/>
      </c>
      <c r="L673" s="2" t="str">
        <f>IF(H673="",IF(H672="","",SUM($L$6:L672)),I673*(100%+($G$2/12))^($J$2-H672)*($G$2/12)/((100%+$G$2/12)^($J$2-H672)-1))</f>
        <v/>
      </c>
      <c r="P673" s="44" t="str">
        <f t="shared" si="79"/>
        <v/>
      </c>
      <c r="Q673" s="44" t="str">
        <f t="shared" si="82"/>
        <v/>
      </c>
      <c r="R673" s="2" t="str">
        <f t="shared" si="83"/>
        <v/>
      </c>
      <c r="S673" s="12" t="str">
        <f t="shared" si="84"/>
        <v/>
      </c>
    </row>
    <row r="674" spans="3:19" x14ac:dyDescent="0.35">
      <c r="C674" s="2" t="str">
        <f t="shared" si="85"/>
        <v/>
      </c>
      <c r="D674" s="2" t="str">
        <f>IF(B674="",IF(B673="","",SUM($D$6:D673)),C674*($G$2/12))</f>
        <v/>
      </c>
      <c r="E674" s="2" t="str">
        <f>IF(B674="",IF(B673="","",SUM($E$6:E673)),(E673+(C673*((1+$G$1)^(1/12)-1))/($J$2-B672)))</f>
        <v/>
      </c>
      <c r="F674" s="2" t="str">
        <f>IF(B674="",IF(B673="","",SUM($F$6:F673)),D674+E674)</f>
        <v/>
      </c>
      <c r="H674" s="1" t="str">
        <f t="shared" si="80"/>
        <v/>
      </c>
      <c r="I674" s="2" t="str">
        <f t="shared" si="81"/>
        <v/>
      </c>
      <c r="J674" s="2" t="str">
        <f>IF(H674="",IF(H673="","",SUM(J$6:J673)),I674*($G$2/12))</f>
        <v/>
      </c>
      <c r="K674" s="2" t="str">
        <f>IF(H674="",IF(H673="","",SUM($K$6:K673)),L674-J674)</f>
        <v/>
      </c>
      <c r="L674" s="2" t="str">
        <f>IF(H674="",IF(H673="","",SUM($L$6:L673)),I674*(100%+($G$2/12))^($J$2-H673)*($G$2/12)/((100%+$G$2/12)^($J$2-H673)-1))</f>
        <v/>
      </c>
      <c r="P674" s="44" t="str">
        <f t="shared" si="79"/>
        <v/>
      </c>
      <c r="Q674" s="44" t="str">
        <f t="shared" si="82"/>
        <v/>
      </c>
      <c r="R674" s="2" t="str">
        <f t="shared" si="83"/>
        <v/>
      </c>
      <c r="S674" s="12" t="str">
        <f t="shared" si="84"/>
        <v/>
      </c>
    </row>
    <row r="675" spans="3:19" x14ac:dyDescent="0.35">
      <c r="C675" s="2" t="str">
        <f t="shared" si="85"/>
        <v/>
      </c>
      <c r="D675" s="2" t="str">
        <f>IF(B675="",IF(B674="","",SUM($D$6:D674)),C675*($G$2/12))</f>
        <v/>
      </c>
      <c r="E675" s="2" t="str">
        <f>IF(B675="",IF(B674="","",SUM($E$6:E674)),(E674+(C674*((1+$G$1)^(1/12)-1))/($J$2-B673)))</f>
        <v/>
      </c>
      <c r="F675" s="2" t="str">
        <f>IF(B675="",IF(B674="","",SUM($F$6:F674)),D675+E675)</f>
        <v/>
      </c>
      <c r="H675" s="1" t="str">
        <f t="shared" si="80"/>
        <v/>
      </c>
      <c r="I675" s="2" t="str">
        <f t="shared" si="81"/>
        <v/>
      </c>
      <c r="J675" s="2" t="str">
        <f>IF(H675="",IF(H674="","",SUM(J$6:J674)),I675*($G$2/12))</f>
        <v/>
      </c>
      <c r="K675" s="2" t="str">
        <f>IF(H675="",IF(H674="","",SUM($K$6:K674)),L675-J675)</f>
        <v/>
      </c>
      <c r="L675" s="2" t="str">
        <f>IF(H675="",IF(H674="","",SUM($L$6:L674)),I675*(100%+($G$2/12))^($J$2-H674)*($G$2/12)/((100%+$G$2/12)^($J$2-H674)-1))</f>
        <v/>
      </c>
      <c r="P675" s="44" t="str">
        <f t="shared" si="79"/>
        <v/>
      </c>
      <c r="Q675" s="44" t="str">
        <f t="shared" si="82"/>
        <v/>
      </c>
      <c r="R675" s="2" t="str">
        <f t="shared" si="83"/>
        <v/>
      </c>
      <c r="S675" s="12" t="str">
        <f t="shared" si="84"/>
        <v/>
      </c>
    </row>
    <row r="676" spans="3:19" x14ac:dyDescent="0.35">
      <c r="C676" s="2" t="str">
        <f t="shared" si="85"/>
        <v/>
      </c>
      <c r="D676" s="2" t="str">
        <f>IF(B676="",IF(B675="","",SUM($D$6:D675)),C676*($G$2/12))</f>
        <v/>
      </c>
      <c r="E676" s="2" t="str">
        <f>IF(B676="",IF(B675="","",SUM($E$6:E675)),(E675+(C675*((1+$G$1)^(1/12)-1))/($J$2-B674)))</f>
        <v/>
      </c>
      <c r="F676" s="2" t="str">
        <f>IF(B676="",IF(B675="","",SUM($F$6:F675)),D676+E676)</f>
        <v/>
      </c>
      <c r="H676" s="1" t="str">
        <f t="shared" si="80"/>
        <v/>
      </c>
      <c r="I676" s="2" t="str">
        <f t="shared" si="81"/>
        <v/>
      </c>
      <c r="J676" s="2" t="str">
        <f>IF(H676="",IF(H675="","",SUM(J$6:J675)),I676*($G$2/12))</f>
        <v/>
      </c>
      <c r="K676" s="2" t="str">
        <f>IF(H676="",IF(H675="","",SUM($K$6:K675)),L676-J676)</f>
        <v/>
      </c>
      <c r="L676" s="2" t="str">
        <f>IF(H676="",IF(H675="","",SUM($L$6:L675)),I676*(100%+($G$2/12))^($J$2-H675)*($G$2/12)/((100%+$G$2/12)^($J$2-H675)-1))</f>
        <v/>
      </c>
      <c r="P676" s="44" t="str">
        <f t="shared" si="79"/>
        <v/>
      </c>
      <c r="Q676" s="44" t="str">
        <f t="shared" si="82"/>
        <v/>
      </c>
      <c r="R676" s="2" t="str">
        <f t="shared" si="83"/>
        <v/>
      </c>
      <c r="S676" s="12" t="str">
        <f t="shared" si="84"/>
        <v/>
      </c>
    </row>
    <row r="677" spans="3:19" x14ac:dyDescent="0.35">
      <c r="C677" s="2" t="str">
        <f t="shared" si="85"/>
        <v/>
      </c>
      <c r="D677" s="2" t="str">
        <f>IF(B677="",IF(B676="","",SUM($D$6:D676)),C677*($G$2/12))</f>
        <v/>
      </c>
      <c r="E677" s="2" t="str">
        <f>IF(B677="",IF(B676="","",SUM($E$6:E676)),(E676+(C676*((1+$G$1)^(1/12)-1))/($J$2-B675)))</f>
        <v/>
      </c>
      <c r="F677" s="2" t="str">
        <f>IF(B677="",IF(B676="","",SUM($F$6:F676)),D677+E677)</f>
        <v/>
      </c>
      <c r="H677" s="1" t="str">
        <f t="shared" si="80"/>
        <v/>
      </c>
      <c r="I677" s="2" t="str">
        <f t="shared" si="81"/>
        <v/>
      </c>
      <c r="J677" s="2" t="str">
        <f>IF(H677="",IF(H676="","",SUM(J$6:J676)),I677*($G$2/12))</f>
        <v/>
      </c>
      <c r="K677" s="2" t="str">
        <f>IF(H677="",IF(H676="","",SUM($K$6:K676)),L677-J677)</f>
        <v/>
      </c>
      <c r="L677" s="2" t="str">
        <f>IF(H677="",IF(H676="","",SUM($L$6:L676)),I677*(100%+($G$2/12))^($J$2-H676)*($G$2/12)/((100%+$G$2/12)^($J$2-H676)-1))</f>
        <v/>
      </c>
      <c r="P677" s="44" t="str">
        <f t="shared" si="79"/>
        <v/>
      </c>
      <c r="Q677" s="44" t="str">
        <f t="shared" si="82"/>
        <v/>
      </c>
      <c r="R677" s="2" t="str">
        <f t="shared" si="83"/>
        <v/>
      </c>
      <c r="S677" s="12" t="str">
        <f t="shared" si="84"/>
        <v/>
      </c>
    </row>
    <row r="678" spans="3:19" x14ac:dyDescent="0.35">
      <c r="C678" s="2" t="str">
        <f t="shared" si="85"/>
        <v/>
      </c>
      <c r="D678" s="2" t="str">
        <f>IF(B678="",IF(B677="","",SUM($D$6:D677)),C678*($G$2/12))</f>
        <v/>
      </c>
      <c r="E678" s="2" t="str">
        <f>IF(B678="",IF(B677="","",SUM($E$6:E677)),(E677+(C677*((1+$G$1)^(1/12)-1))/($J$2-B676)))</f>
        <v/>
      </c>
      <c r="F678" s="2" t="str">
        <f>IF(B678="",IF(B677="","",SUM($F$6:F677)),D678+E678)</f>
        <v/>
      </c>
      <c r="H678" s="1" t="str">
        <f t="shared" si="80"/>
        <v/>
      </c>
      <c r="I678" s="2" t="str">
        <f t="shared" si="81"/>
        <v/>
      </c>
      <c r="J678" s="2" t="str">
        <f>IF(H678="",IF(H677="","",SUM(J$6:J677)),I678*($G$2/12))</f>
        <v/>
      </c>
      <c r="K678" s="2" t="str">
        <f>IF(H678="",IF(H677="","",SUM($K$6:K677)),L678-J678)</f>
        <v/>
      </c>
      <c r="L678" s="2" t="str">
        <f>IF(H678="",IF(H677="","",SUM($L$6:L677)),I678*(100%+($G$2/12))^($J$2-H677)*($G$2/12)/((100%+$G$2/12)^($J$2-H677)-1))</f>
        <v/>
      </c>
      <c r="P678" s="44" t="str">
        <f t="shared" si="79"/>
        <v/>
      </c>
      <c r="Q678" s="44" t="str">
        <f t="shared" si="82"/>
        <v/>
      </c>
      <c r="R678" s="2" t="str">
        <f t="shared" si="83"/>
        <v/>
      </c>
      <c r="S678" s="12" t="str">
        <f t="shared" si="84"/>
        <v/>
      </c>
    </row>
    <row r="679" spans="3:19" x14ac:dyDescent="0.35">
      <c r="C679" s="2" t="str">
        <f t="shared" si="85"/>
        <v/>
      </c>
      <c r="D679" s="2" t="str">
        <f>IF(B679="",IF(B678="","",SUM($D$6:D678)),C679*($G$2/12))</f>
        <v/>
      </c>
      <c r="E679" s="2" t="str">
        <f>IF(B679="",IF(B678="","",SUM($E$6:E678)),(E678+(C678*((1+$G$1)^(1/12)-1))/($J$2-B677)))</f>
        <v/>
      </c>
      <c r="F679" s="2" t="str">
        <f>IF(B679="",IF(B678="","",SUM($F$6:F678)),D679+E679)</f>
        <v/>
      </c>
      <c r="H679" s="1" t="str">
        <f t="shared" si="80"/>
        <v/>
      </c>
      <c r="I679" s="2" t="str">
        <f t="shared" si="81"/>
        <v/>
      </c>
      <c r="J679" s="2" t="str">
        <f>IF(H679="",IF(H678="","",SUM(J$6:J678)),I679*($G$2/12))</f>
        <v/>
      </c>
      <c r="K679" s="2" t="str">
        <f>IF(H679="",IF(H678="","",SUM($K$6:K678)),L679-J679)</f>
        <v/>
      </c>
      <c r="L679" s="2" t="str">
        <f>IF(H679="",IF(H678="","",SUM($L$6:L678)),I679*(100%+($G$2/12))^($J$2-H678)*($G$2/12)/((100%+$G$2/12)^($J$2-H678)-1))</f>
        <v/>
      </c>
      <c r="P679" s="44" t="str">
        <f t="shared" si="79"/>
        <v/>
      </c>
      <c r="Q679" s="44" t="str">
        <f t="shared" si="82"/>
        <v/>
      </c>
      <c r="R679" s="2" t="str">
        <f t="shared" si="83"/>
        <v/>
      </c>
      <c r="S679" s="12" t="str">
        <f t="shared" si="84"/>
        <v/>
      </c>
    </row>
    <row r="680" spans="3:19" x14ac:dyDescent="0.35">
      <c r="C680" s="2" t="str">
        <f t="shared" si="85"/>
        <v/>
      </c>
      <c r="D680" s="2" t="str">
        <f>IF(B680="",IF(B679="","",SUM($D$6:D679)),C680*($G$2/12))</f>
        <v/>
      </c>
      <c r="E680" s="2" t="str">
        <f>IF(B680="",IF(B679="","",SUM($E$6:E679)),(E679+(C679*((1+$G$1)^(1/12)-1))/($J$2-B678)))</f>
        <v/>
      </c>
      <c r="F680" s="2" t="str">
        <f>IF(B680="",IF(B679="","",SUM($F$6:F679)),D680+E680)</f>
        <v/>
      </c>
      <c r="H680" s="1" t="str">
        <f t="shared" si="80"/>
        <v/>
      </c>
      <c r="I680" s="2" t="str">
        <f t="shared" si="81"/>
        <v/>
      </c>
      <c r="J680" s="2" t="str">
        <f>IF(H680="",IF(H679="","",SUM(J$6:J679)),I680*($G$2/12))</f>
        <v/>
      </c>
      <c r="K680" s="2" t="str">
        <f>IF(H680="",IF(H679="","",SUM($K$6:K679)),L680-J680)</f>
        <v/>
      </c>
      <c r="L680" s="2" t="str">
        <f>IF(H680="",IF(H679="","",SUM($L$6:L679)),I680*(100%+($G$2/12))^($J$2-H679)*($G$2/12)/((100%+$G$2/12)^($J$2-H679)-1))</f>
        <v/>
      </c>
      <c r="P680" s="44" t="str">
        <f t="shared" si="79"/>
        <v/>
      </c>
      <c r="Q680" s="44" t="str">
        <f t="shared" si="82"/>
        <v/>
      </c>
      <c r="R680" s="2" t="str">
        <f t="shared" si="83"/>
        <v/>
      </c>
      <c r="S680" s="12" t="str">
        <f t="shared" si="84"/>
        <v/>
      </c>
    </row>
    <row r="681" spans="3:19" x14ac:dyDescent="0.35">
      <c r="C681" s="2" t="str">
        <f t="shared" si="85"/>
        <v/>
      </c>
      <c r="D681" s="2" t="str">
        <f>IF(B681="",IF(B680="","",SUM($D$6:D680)),C681*($G$2/12))</f>
        <v/>
      </c>
      <c r="E681" s="2" t="str">
        <f>IF(B681="",IF(B680="","",SUM($E$6:E680)),(E680+(C680*((1+$G$1)^(1/12)-1))/($J$2-B679)))</f>
        <v/>
      </c>
      <c r="F681" s="2" t="str">
        <f>IF(B681="",IF(B680="","",SUM($F$6:F680)),D681+E681)</f>
        <v/>
      </c>
      <c r="H681" s="1" t="str">
        <f t="shared" si="80"/>
        <v/>
      </c>
      <c r="I681" s="2" t="str">
        <f t="shared" si="81"/>
        <v/>
      </c>
      <c r="J681" s="2" t="str">
        <f>IF(H681="",IF(H680="","",SUM(J$6:J680)),I681*($G$2/12))</f>
        <v/>
      </c>
      <c r="K681" s="2" t="str">
        <f>IF(H681="",IF(H680="","",SUM($K$6:K680)),L681-J681)</f>
        <v/>
      </c>
      <c r="L681" s="2" t="str">
        <f>IF(H681="",IF(H680="","",SUM($L$6:L680)),I681*(100%+($G$2/12))^($J$2-H680)*($G$2/12)/((100%+$G$2/12)^($J$2-H680)-1))</f>
        <v/>
      </c>
      <c r="P681" s="44" t="str">
        <f t="shared" si="79"/>
        <v/>
      </c>
      <c r="Q681" s="44" t="str">
        <f t="shared" si="82"/>
        <v/>
      </c>
      <c r="R681" s="2" t="str">
        <f t="shared" si="83"/>
        <v/>
      </c>
      <c r="S681" s="12" t="str">
        <f t="shared" si="84"/>
        <v/>
      </c>
    </row>
    <row r="682" spans="3:19" x14ac:dyDescent="0.35">
      <c r="C682" s="2" t="str">
        <f t="shared" si="85"/>
        <v/>
      </c>
      <c r="D682" s="2" t="str">
        <f>IF(B682="",IF(B681="","",SUM($D$6:D681)),C682*($G$2/12))</f>
        <v/>
      </c>
      <c r="E682" s="2" t="str">
        <f>IF(B682="",IF(B681="","",SUM($E$6:E681)),(E681+(C681*((1+$G$1)^(1/12)-1))/($J$2-B680)))</f>
        <v/>
      </c>
      <c r="F682" s="2" t="str">
        <f>IF(B682="",IF(B681="","",SUM($F$6:F681)),D682+E682)</f>
        <v/>
      </c>
      <c r="H682" s="1" t="str">
        <f t="shared" si="80"/>
        <v/>
      </c>
      <c r="I682" s="2" t="str">
        <f t="shared" si="81"/>
        <v/>
      </c>
      <c r="J682" s="2" t="str">
        <f>IF(H682="",IF(H681="","",SUM(J$6:J681)),I682*($G$2/12))</f>
        <v/>
      </c>
      <c r="K682" s="2" t="str">
        <f>IF(H682="",IF(H681="","",SUM($K$6:K681)),L682-J682)</f>
        <v/>
      </c>
      <c r="L682" s="2" t="str">
        <f>IF(H682="",IF(H681="","",SUM($L$6:L681)),I682*(100%+($G$2/12))^($J$2-H681)*($G$2/12)/((100%+$G$2/12)^($J$2-H681)-1))</f>
        <v/>
      </c>
      <c r="P682" s="44" t="str">
        <f t="shared" si="79"/>
        <v/>
      </c>
      <c r="Q682" s="44" t="str">
        <f t="shared" si="82"/>
        <v/>
      </c>
      <c r="R682" s="2" t="str">
        <f t="shared" si="83"/>
        <v/>
      </c>
      <c r="S682" s="12" t="str">
        <f t="shared" si="84"/>
        <v/>
      </c>
    </row>
    <row r="683" spans="3:19" x14ac:dyDescent="0.35">
      <c r="C683" s="2" t="str">
        <f t="shared" si="85"/>
        <v/>
      </c>
      <c r="D683" s="2" t="str">
        <f>IF(B683="",IF(B682="","",SUM($D$6:D682)),C683*($G$2/12))</f>
        <v/>
      </c>
      <c r="E683" s="2" t="str">
        <f>IF(B683="",IF(B682="","",SUM($E$6:E682)),(E682+(C682*((1+$G$1)^(1/12)-1))/($J$2-B681)))</f>
        <v/>
      </c>
      <c r="F683" s="2" t="str">
        <f>IF(B683="",IF(B682="","",SUM($F$6:F682)),D683+E683)</f>
        <v/>
      </c>
      <c r="H683" s="1" t="str">
        <f t="shared" si="80"/>
        <v/>
      </c>
      <c r="I683" s="2" t="str">
        <f t="shared" si="81"/>
        <v/>
      </c>
      <c r="J683" s="2" t="str">
        <f>IF(H683="",IF(H682="","",SUM(J$6:J682)),I683*($G$2/12))</f>
        <v/>
      </c>
      <c r="K683" s="2" t="str">
        <f>IF(H683="",IF(H682="","",SUM($K$6:K682)),L683-J683)</f>
        <v/>
      </c>
      <c r="L683" s="2" t="str">
        <f>IF(H683="",IF(H682="","",SUM($L$6:L682)),I683*(100%+($G$2/12))^($J$2-H682)*($G$2/12)/((100%+$G$2/12)^($J$2-H682)-1))</f>
        <v/>
      </c>
      <c r="P683" s="44" t="str">
        <f t="shared" si="79"/>
        <v/>
      </c>
      <c r="Q683" s="44" t="str">
        <f t="shared" si="82"/>
        <v/>
      </c>
      <c r="R683" s="2" t="str">
        <f t="shared" si="83"/>
        <v/>
      </c>
      <c r="S683" s="12" t="str">
        <f t="shared" si="84"/>
        <v/>
      </c>
    </row>
    <row r="684" spans="3:19" x14ac:dyDescent="0.35">
      <c r="C684" s="2" t="str">
        <f t="shared" si="85"/>
        <v/>
      </c>
      <c r="D684" s="2" t="str">
        <f>IF(B684="",IF(B683="","",SUM($D$6:D683)),C684*($G$2/12))</f>
        <v/>
      </c>
      <c r="E684" s="2" t="str">
        <f>IF(B684="",IF(B683="","",SUM($E$6:E683)),(E683+(C683*((1+$G$1)^(1/12)-1))/($J$2-B682)))</f>
        <v/>
      </c>
      <c r="F684" s="2" t="str">
        <f>IF(B684="",IF(B683="","",SUM($F$6:F683)),D684+E684)</f>
        <v/>
      </c>
      <c r="H684" s="1" t="str">
        <f t="shared" si="80"/>
        <v/>
      </c>
      <c r="I684" s="2" t="str">
        <f t="shared" si="81"/>
        <v/>
      </c>
      <c r="J684" s="2" t="str">
        <f>IF(H684="",IF(H683="","",SUM(J$6:J683)),I684*($G$2/12))</f>
        <v/>
      </c>
      <c r="K684" s="2" t="str">
        <f>IF(H684="",IF(H683="","",SUM($K$6:K683)),L684-J684)</f>
        <v/>
      </c>
      <c r="L684" s="2" t="str">
        <f>IF(H684="",IF(H683="","",SUM($L$6:L683)),I684*(100%+($G$2/12))^($J$2-H683)*($G$2/12)/((100%+$G$2/12)^($J$2-H683)-1))</f>
        <v/>
      </c>
      <c r="P684" s="44" t="str">
        <f t="shared" si="79"/>
        <v/>
      </c>
      <c r="Q684" s="44" t="str">
        <f t="shared" si="82"/>
        <v/>
      </c>
      <c r="R684" s="2" t="str">
        <f t="shared" si="83"/>
        <v/>
      </c>
      <c r="S684" s="12" t="str">
        <f t="shared" si="84"/>
        <v/>
      </c>
    </row>
    <row r="685" spans="3:19" x14ac:dyDescent="0.35">
      <c r="C685" s="2" t="str">
        <f t="shared" si="85"/>
        <v/>
      </c>
      <c r="D685" s="2" t="str">
        <f>IF(B685="",IF(B684="","",SUM($D$6:D684)),C685*($G$2/12))</f>
        <v/>
      </c>
      <c r="E685" s="2" t="str">
        <f>IF(B685="",IF(B684="","",SUM($E$6:E684)),(E684+(C684*((1+$G$1)^(1/12)-1))/($J$2-B683)))</f>
        <v/>
      </c>
      <c r="F685" s="2" t="str">
        <f>IF(B685="",IF(B684="","",SUM($F$6:F684)),D685+E685)</f>
        <v/>
      </c>
      <c r="H685" s="1" t="str">
        <f t="shared" si="80"/>
        <v/>
      </c>
      <c r="I685" s="2" t="str">
        <f t="shared" si="81"/>
        <v/>
      </c>
      <c r="J685" s="2" t="str">
        <f>IF(H685="",IF(H684="","",SUM(J$6:J684)),I685*($G$2/12))</f>
        <v/>
      </c>
      <c r="K685" s="2" t="str">
        <f>IF(H685="",IF(H684="","",SUM($K$6:K684)),L685-J685)</f>
        <v/>
      </c>
      <c r="L685" s="2" t="str">
        <f>IF(H685="",IF(H684="","",SUM($L$6:L684)),I685*(100%+($G$2/12))^($J$2-H684)*($G$2/12)/((100%+$G$2/12)^($J$2-H684)-1))</f>
        <v/>
      </c>
      <c r="P685" s="44" t="str">
        <f t="shared" si="79"/>
        <v/>
      </c>
      <c r="Q685" s="44" t="str">
        <f t="shared" si="82"/>
        <v/>
      </c>
      <c r="R685" s="2" t="str">
        <f t="shared" si="83"/>
        <v/>
      </c>
      <c r="S685" s="12" t="str">
        <f t="shared" si="84"/>
        <v/>
      </c>
    </row>
    <row r="686" spans="3:19" x14ac:dyDescent="0.35">
      <c r="C686" s="2" t="str">
        <f t="shared" si="85"/>
        <v/>
      </c>
      <c r="D686" s="2" t="str">
        <f>IF(B686="",IF(B685="","",SUM($D$6:D685)),C686*($G$2/12))</f>
        <v/>
      </c>
      <c r="E686" s="2" t="str">
        <f>IF(B686="",IF(B685="","",SUM($E$6:E685)),(E685+(C685*((1+$G$1)^(1/12)-1))/($J$2-B684)))</f>
        <v/>
      </c>
      <c r="F686" s="2" t="str">
        <f>IF(B686="",IF(B685="","",SUM($F$6:F685)),D686+E686)</f>
        <v/>
      </c>
      <c r="H686" s="1" t="str">
        <f t="shared" si="80"/>
        <v/>
      </c>
      <c r="I686" s="2" t="str">
        <f t="shared" si="81"/>
        <v/>
      </c>
      <c r="J686" s="2" t="str">
        <f>IF(H686="",IF(H685="","",SUM(J$6:J685)),I686*($G$2/12))</f>
        <v/>
      </c>
      <c r="K686" s="2" t="str">
        <f>IF(H686="",IF(H685="","",SUM($K$6:K685)),L686-J686)</f>
        <v/>
      </c>
      <c r="L686" s="2" t="str">
        <f>IF(H686="",IF(H685="","",SUM($L$6:L685)),I686*(100%+($G$2/12))^($J$2-H685)*($G$2/12)/((100%+$G$2/12)^($J$2-H685)-1))</f>
        <v/>
      </c>
      <c r="P686" s="44" t="str">
        <f t="shared" si="79"/>
        <v/>
      </c>
      <c r="Q686" s="44" t="str">
        <f t="shared" si="82"/>
        <v/>
      </c>
      <c r="R686" s="2" t="str">
        <f t="shared" si="83"/>
        <v/>
      </c>
      <c r="S686" s="12" t="str">
        <f t="shared" si="84"/>
        <v/>
      </c>
    </row>
    <row r="687" spans="3:19" x14ac:dyDescent="0.35">
      <c r="C687" s="2" t="str">
        <f t="shared" si="85"/>
        <v/>
      </c>
      <c r="D687" s="2" t="str">
        <f>IF(B687="",IF(B686="","",SUM($D$6:D686)),C687*($G$2/12))</f>
        <v/>
      </c>
      <c r="E687" s="2" t="str">
        <f>IF(B687="",IF(B686="","",SUM($E$6:E686)),(E686+(C686*((1+$G$1)^(1/12)-1))/($J$2-B685)))</f>
        <v/>
      </c>
      <c r="F687" s="2" t="str">
        <f>IF(B687="",IF(B686="","",SUM($F$6:F686)),D687+E687)</f>
        <v/>
      </c>
      <c r="H687" s="1" t="str">
        <f t="shared" si="80"/>
        <v/>
      </c>
      <c r="I687" s="2" t="str">
        <f t="shared" si="81"/>
        <v/>
      </c>
      <c r="J687" s="2" t="str">
        <f>IF(H687="",IF(H686="","",SUM(J$6:J686)),I687*($G$2/12))</f>
        <v/>
      </c>
      <c r="K687" s="2" t="str">
        <f>IF(H687="",IF(H686="","",SUM($K$6:K686)),L687-J687)</f>
        <v/>
      </c>
      <c r="L687" s="2" t="str">
        <f>IF(H687="",IF(H686="","",SUM($L$6:L686)),I687*(100%+($G$2/12))^($J$2-H686)*($G$2/12)/((100%+$G$2/12)^($J$2-H686)-1))</f>
        <v/>
      </c>
      <c r="P687" s="44" t="str">
        <f t="shared" si="79"/>
        <v/>
      </c>
      <c r="Q687" s="44" t="str">
        <f t="shared" si="82"/>
        <v/>
      </c>
      <c r="R687" s="2" t="str">
        <f t="shared" si="83"/>
        <v/>
      </c>
      <c r="S687" s="12" t="str">
        <f t="shared" si="84"/>
        <v/>
      </c>
    </row>
    <row r="688" spans="3:19" x14ac:dyDescent="0.35">
      <c r="C688" s="2" t="str">
        <f t="shared" si="85"/>
        <v/>
      </c>
      <c r="D688" s="2" t="str">
        <f>IF(B688="",IF(B687="","",SUM($D$6:D687)),C688*($G$2/12))</f>
        <v/>
      </c>
      <c r="E688" s="2" t="str">
        <f>IF(B688="",IF(B687="","",SUM($E$6:E687)),(E687+(C687*((1+$G$1)^(1/12)-1))/($J$2-B686)))</f>
        <v/>
      </c>
      <c r="F688" s="2" t="str">
        <f>IF(B688="",IF(B687="","",SUM($F$6:F687)),D688+E688)</f>
        <v/>
      </c>
      <c r="H688" s="1" t="str">
        <f t="shared" si="80"/>
        <v/>
      </c>
      <c r="I688" s="2" t="str">
        <f t="shared" si="81"/>
        <v/>
      </c>
      <c r="J688" s="2" t="str">
        <f>IF(H688="",IF(H687="","",SUM(J$6:J687)),I688*($G$2/12))</f>
        <v/>
      </c>
      <c r="K688" s="2" t="str">
        <f>IF(H688="",IF(H687="","",SUM($K$6:K687)),L688-J688)</f>
        <v/>
      </c>
      <c r="L688" s="2" t="str">
        <f>IF(H688="",IF(H687="","",SUM($L$6:L687)),I688*(100%+($G$2/12))^($J$2-H687)*($G$2/12)/((100%+$G$2/12)^($J$2-H687)-1))</f>
        <v/>
      </c>
      <c r="P688" s="44" t="str">
        <f t="shared" si="79"/>
        <v/>
      </c>
      <c r="Q688" s="44" t="str">
        <f t="shared" si="82"/>
        <v/>
      </c>
      <c r="R688" s="2" t="str">
        <f t="shared" si="83"/>
        <v/>
      </c>
      <c r="S688" s="12" t="str">
        <f t="shared" si="84"/>
        <v/>
      </c>
    </row>
    <row r="689" spans="3:19" x14ac:dyDescent="0.35">
      <c r="C689" s="2" t="str">
        <f t="shared" si="85"/>
        <v/>
      </c>
      <c r="D689" s="2" t="str">
        <f>IF(B689="",IF(B688="","",SUM($D$6:D688)),C689*($G$2/12))</f>
        <v/>
      </c>
      <c r="E689" s="2" t="str">
        <f>IF(B689="",IF(B688="","",SUM($E$6:E688)),(E688+(C688*((1+$G$1)^(1/12)-1))/($J$2-B687)))</f>
        <v/>
      </c>
      <c r="F689" s="2" t="str">
        <f>IF(B689="",IF(B688="","",SUM($F$6:F688)),D689+E689)</f>
        <v/>
      </c>
      <c r="H689" s="1" t="str">
        <f t="shared" si="80"/>
        <v/>
      </c>
      <c r="I689" s="2" t="str">
        <f t="shared" si="81"/>
        <v/>
      </c>
      <c r="J689" s="2" t="str">
        <f>IF(H689="",IF(H688="","",SUM(J$6:J688)),I689*($G$2/12))</f>
        <v/>
      </c>
      <c r="K689" s="2" t="str">
        <f>IF(H689="",IF(H688="","",SUM($K$6:K688)),L689-J689)</f>
        <v/>
      </c>
      <c r="L689" s="2" t="str">
        <f>IF(H689="",IF(H688="","",SUM($L$6:L688)),I689*(100%+($G$2/12))^($J$2-H688)*($G$2/12)/((100%+$G$2/12)^($J$2-H688)-1))</f>
        <v/>
      </c>
      <c r="P689" s="44" t="str">
        <f t="shared" si="79"/>
        <v/>
      </c>
      <c r="Q689" s="44" t="str">
        <f t="shared" si="82"/>
        <v/>
      </c>
      <c r="R689" s="2" t="str">
        <f t="shared" si="83"/>
        <v/>
      </c>
      <c r="S689" s="12" t="str">
        <f t="shared" si="84"/>
        <v/>
      </c>
    </row>
    <row r="690" spans="3:19" x14ac:dyDescent="0.35">
      <c r="C690" s="2" t="str">
        <f t="shared" si="85"/>
        <v/>
      </c>
      <c r="D690" s="2" t="str">
        <f>IF(B690="",IF(B689="","",SUM($D$6:D689)),C690*($G$2/12))</f>
        <v/>
      </c>
      <c r="E690" s="2" t="str">
        <f>IF(B690="",IF(B689="","",SUM($E$6:E689)),(E689+(C689*((1+$G$1)^(1/12)-1))/($J$2-B688)))</f>
        <v/>
      </c>
      <c r="F690" s="2" t="str">
        <f>IF(B690="",IF(B689="","",SUM($F$6:F689)),D690+E690)</f>
        <v/>
      </c>
      <c r="H690" s="1" t="str">
        <f t="shared" si="80"/>
        <v/>
      </c>
      <c r="I690" s="2" t="str">
        <f t="shared" si="81"/>
        <v/>
      </c>
      <c r="J690" s="2" t="str">
        <f>IF(H690="",IF(H689="","",SUM(J$6:J689)),I690*($G$2/12))</f>
        <v/>
      </c>
      <c r="K690" s="2" t="str">
        <f>IF(H690="",IF(H689="","",SUM($K$6:K689)),L690-J690)</f>
        <v/>
      </c>
      <c r="L690" s="2" t="str">
        <f>IF(H690="",IF(H689="","",SUM($L$6:L689)),I690*(100%+($G$2/12))^($J$2-H689)*($G$2/12)/((100%+$G$2/12)^($J$2-H689)-1))</f>
        <v/>
      </c>
      <c r="P690" s="44" t="str">
        <f t="shared" si="79"/>
        <v/>
      </c>
      <c r="Q690" s="44" t="str">
        <f t="shared" si="82"/>
        <v/>
      </c>
      <c r="R690" s="2" t="str">
        <f t="shared" si="83"/>
        <v/>
      </c>
      <c r="S690" s="12" t="str">
        <f t="shared" si="84"/>
        <v/>
      </c>
    </row>
    <row r="691" spans="3:19" x14ac:dyDescent="0.35">
      <c r="C691" s="2" t="str">
        <f t="shared" si="85"/>
        <v/>
      </c>
      <c r="D691" s="2" t="str">
        <f>IF(B691="",IF(B690="","",SUM($D$6:D690)),C691*($G$2/12))</f>
        <v/>
      </c>
      <c r="E691" s="2" t="str">
        <f>IF(B691="",IF(B690="","",SUM($E$6:E690)),(E690+(C690*((1+$G$1)^(1/12)-1))/($J$2-B689)))</f>
        <v/>
      </c>
      <c r="F691" s="2" t="str">
        <f>IF(B691="",IF(B690="","",SUM($F$6:F690)),D691+E691)</f>
        <v/>
      </c>
      <c r="H691" s="1" t="str">
        <f t="shared" si="80"/>
        <v/>
      </c>
      <c r="I691" s="2" t="str">
        <f t="shared" si="81"/>
        <v/>
      </c>
      <c r="J691" s="2" t="str">
        <f>IF(H691="",IF(H690="","",SUM(J$6:J690)),I691*($G$2/12))</f>
        <v/>
      </c>
      <c r="K691" s="2" t="str">
        <f>IF(H691="",IF(H690="","",SUM($K$6:K690)),L691-J691)</f>
        <v/>
      </c>
      <c r="L691" s="2" t="str">
        <f>IF(H691="",IF(H690="","",SUM($L$6:L690)),I691*(100%+($G$2/12))^($J$2-H690)*($G$2/12)/((100%+$G$2/12)^($J$2-H690)-1))</f>
        <v/>
      </c>
      <c r="P691" s="44" t="str">
        <f t="shared" si="79"/>
        <v/>
      </c>
      <c r="Q691" s="44" t="str">
        <f t="shared" si="82"/>
        <v/>
      </c>
      <c r="R691" s="2" t="str">
        <f t="shared" si="83"/>
        <v/>
      </c>
      <c r="S691" s="12" t="str">
        <f t="shared" si="84"/>
        <v/>
      </c>
    </row>
    <row r="692" spans="3:19" x14ac:dyDescent="0.35">
      <c r="C692" s="2" t="str">
        <f t="shared" si="85"/>
        <v/>
      </c>
      <c r="D692" s="2" t="str">
        <f>IF(B692="",IF(B691="","",SUM($D$6:D691)),C692*($G$2/12))</f>
        <v/>
      </c>
      <c r="E692" s="2" t="str">
        <f>IF(B692="",IF(B691="","",SUM($E$6:E691)),(E691+(C691*((1+$G$1)^(1/12)-1))/($J$2-B690)))</f>
        <v/>
      </c>
      <c r="F692" s="2" t="str">
        <f>IF(B692="",IF(B691="","",SUM($F$6:F691)),D692+E692)</f>
        <v/>
      </c>
      <c r="H692" s="1" t="str">
        <f t="shared" si="80"/>
        <v/>
      </c>
      <c r="I692" s="2" t="str">
        <f t="shared" si="81"/>
        <v/>
      </c>
      <c r="J692" s="2" t="str">
        <f>IF(H692="",IF(H691="","",SUM(J$6:J691)),I692*($G$2/12))</f>
        <v/>
      </c>
      <c r="K692" s="2" t="str">
        <f>IF(H692="",IF(H691="","",SUM($K$6:K691)),L692-J692)</f>
        <v/>
      </c>
      <c r="L692" s="2" t="str">
        <f>IF(H692="",IF(H691="","",SUM($L$6:L691)),I692*(100%+($G$2/12))^($J$2-H691)*($G$2/12)/((100%+$G$2/12)^($J$2-H691)-1))</f>
        <v/>
      </c>
      <c r="P692" s="44" t="str">
        <f t="shared" si="79"/>
        <v/>
      </c>
      <c r="Q692" s="44" t="str">
        <f t="shared" si="82"/>
        <v/>
      </c>
      <c r="R692" s="2" t="str">
        <f t="shared" si="83"/>
        <v/>
      </c>
      <c r="S692" s="12" t="str">
        <f t="shared" si="84"/>
        <v/>
      </c>
    </row>
    <row r="693" spans="3:19" x14ac:dyDescent="0.35">
      <c r="C693" s="2" t="str">
        <f t="shared" si="85"/>
        <v/>
      </c>
      <c r="D693" s="2" t="str">
        <f>IF(B693="",IF(B692="","",SUM($D$6:D692)),C693*($G$2/12))</f>
        <v/>
      </c>
      <c r="E693" s="2" t="str">
        <f>IF(B693="",IF(B692="","",SUM($E$6:E692)),(E692+(C692*((1+$G$1)^(1/12)-1))/($J$2-B691)))</f>
        <v/>
      </c>
      <c r="F693" s="2" t="str">
        <f>IF(B693="",IF(B692="","",SUM($F$6:F692)),D693+E693)</f>
        <v/>
      </c>
      <c r="H693" s="1" t="str">
        <f t="shared" si="80"/>
        <v/>
      </c>
      <c r="I693" s="2" t="str">
        <f t="shared" si="81"/>
        <v/>
      </c>
      <c r="J693" s="2" t="str">
        <f>IF(H693="",IF(H692="","",SUM(J$6:J692)),I693*($G$2/12))</f>
        <v/>
      </c>
      <c r="K693" s="2" t="str">
        <f>IF(H693="",IF(H692="","",SUM($K$6:K692)),L693-J693)</f>
        <v/>
      </c>
      <c r="L693" s="2" t="str">
        <f>IF(H693="",IF(H692="","",SUM($L$6:L692)),I693*(100%+($G$2/12))^($J$2-H692)*($G$2/12)/((100%+$G$2/12)^($J$2-H692)-1))</f>
        <v/>
      </c>
      <c r="P693" s="44" t="str">
        <f t="shared" si="79"/>
        <v/>
      </c>
      <c r="Q693" s="44" t="str">
        <f t="shared" si="82"/>
        <v/>
      </c>
      <c r="R693" s="2" t="str">
        <f t="shared" si="83"/>
        <v/>
      </c>
      <c r="S693" s="12" t="str">
        <f t="shared" si="84"/>
        <v/>
      </c>
    </row>
    <row r="694" spans="3:19" x14ac:dyDescent="0.35">
      <c r="C694" s="2" t="str">
        <f t="shared" si="85"/>
        <v/>
      </c>
      <c r="D694" s="2" t="str">
        <f>IF(B694="",IF(B693="","",SUM($D$6:D693)),C694*($G$2/12))</f>
        <v/>
      </c>
      <c r="E694" s="2" t="str">
        <f>IF(B694="",IF(B693="","",SUM($E$6:E693)),(E693+(C693*((1+$G$1)^(1/12)-1))/($J$2-B692)))</f>
        <v/>
      </c>
      <c r="F694" s="2" t="str">
        <f>IF(B694="",IF(B693="","",SUM($F$6:F693)),D694+E694)</f>
        <v/>
      </c>
      <c r="H694" s="1" t="str">
        <f t="shared" si="80"/>
        <v/>
      </c>
      <c r="I694" s="2" t="str">
        <f t="shared" si="81"/>
        <v/>
      </c>
      <c r="J694" s="2" t="str">
        <f>IF(H694="",IF(H693="","",SUM(J$6:J693)),I694*($G$2/12))</f>
        <v/>
      </c>
      <c r="K694" s="2" t="str">
        <f>IF(H694="",IF(H693="","",SUM($K$6:K693)),L694-J694)</f>
        <v/>
      </c>
      <c r="L694" s="2" t="str">
        <f>IF(H694="",IF(H693="","",SUM($L$6:L693)),I694*(100%+($G$2/12))^($J$2-H693)*($G$2/12)/((100%+$G$2/12)^($J$2-H693)-1))</f>
        <v/>
      </c>
      <c r="P694" s="44" t="str">
        <f t="shared" si="79"/>
        <v/>
      </c>
      <c r="Q694" s="44" t="str">
        <f t="shared" si="82"/>
        <v/>
      </c>
      <c r="R694" s="2" t="str">
        <f t="shared" si="83"/>
        <v/>
      </c>
      <c r="S694" s="12" t="str">
        <f t="shared" si="84"/>
        <v/>
      </c>
    </row>
    <row r="695" spans="3:19" x14ac:dyDescent="0.35">
      <c r="C695" s="2" t="str">
        <f t="shared" si="85"/>
        <v/>
      </c>
      <c r="D695" s="2" t="str">
        <f>IF(B695="",IF(B694="","",SUM($D$6:D694)),C695*($G$2/12))</f>
        <v/>
      </c>
      <c r="E695" s="2" t="str">
        <f>IF(B695="",IF(B694="","",SUM($E$6:E694)),(E694+(C694*((1+$G$1)^(1/12)-1))/($J$2-B693)))</f>
        <v/>
      </c>
      <c r="F695" s="2" t="str">
        <f>IF(B695="",IF(B694="","",SUM($F$6:F694)),D695+E695)</f>
        <v/>
      </c>
      <c r="H695" s="1" t="str">
        <f t="shared" si="80"/>
        <v/>
      </c>
      <c r="I695" s="2" t="str">
        <f t="shared" si="81"/>
        <v/>
      </c>
      <c r="J695" s="2" t="str">
        <f>IF(H695="",IF(H694="","",SUM(J$6:J694)),I695*($G$2/12))</f>
        <v/>
      </c>
      <c r="K695" s="2" t="str">
        <f>IF(H695="",IF(H694="","",SUM($K$6:K694)),L695-J695)</f>
        <v/>
      </c>
      <c r="L695" s="2" t="str">
        <f>IF(H695="",IF(H694="","",SUM($L$6:L694)),I695*(100%+($G$2/12))^($J$2-H694)*($G$2/12)/((100%+$G$2/12)^($J$2-H694)-1))</f>
        <v/>
      </c>
      <c r="P695" s="44" t="str">
        <f t="shared" si="79"/>
        <v/>
      </c>
      <c r="Q695" s="44" t="str">
        <f t="shared" si="82"/>
        <v/>
      </c>
      <c r="R695" s="2" t="str">
        <f t="shared" si="83"/>
        <v/>
      </c>
      <c r="S695" s="12" t="str">
        <f t="shared" si="84"/>
        <v/>
      </c>
    </row>
    <row r="696" spans="3:19" x14ac:dyDescent="0.35">
      <c r="C696" s="2" t="str">
        <f t="shared" si="85"/>
        <v/>
      </c>
      <c r="D696" s="2" t="str">
        <f>IF(B696="",IF(B695="","",SUM($D$6:D695)),C696*($G$2/12))</f>
        <v/>
      </c>
      <c r="E696" s="2" t="str">
        <f>IF(B696="",IF(B695="","",SUM($E$6:E695)),(E695+(C695*((1+$G$1)^(1/12)-1))/($J$2-B694)))</f>
        <v/>
      </c>
      <c r="F696" s="2" t="str">
        <f>IF(B696="",IF(B695="","",SUM($F$6:F695)),D696+E696)</f>
        <v/>
      </c>
      <c r="H696" s="1" t="str">
        <f t="shared" si="80"/>
        <v/>
      </c>
      <c r="I696" s="2" t="str">
        <f t="shared" si="81"/>
        <v/>
      </c>
      <c r="J696" s="2" t="str">
        <f>IF(H696="",IF(H695="","",SUM(J$6:J695)),I696*($G$2/12))</f>
        <v/>
      </c>
      <c r="K696" s="2" t="str">
        <f>IF(H696="",IF(H695="","",SUM($K$6:K695)),L696-J696)</f>
        <v/>
      </c>
      <c r="L696" s="2" t="str">
        <f>IF(H696="",IF(H695="","",SUM($L$6:L695)),I696*(100%+($G$2/12))^($J$2-H695)*($G$2/12)/((100%+$G$2/12)^($J$2-H695)-1))</f>
        <v/>
      </c>
      <c r="P696" s="44" t="str">
        <f t="shared" si="79"/>
        <v/>
      </c>
      <c r="Q696" s="44" t="str">
        <f t="shared" si="82"/>
        <v/>
      </c>
      <c r="R696" s="2" t="str">
        <f t="shared" si="83"/>
        <v/>
      </c>
      <c r="S696" s="12" t="str">
        <f t="shared" si="84"/>
        <v/>
      </c>
    </row>
    <row r="697" spans="3:19" x14ac:dyDescent="0.35">
      <c r="C697" s="2" t="str">
        <f t="shared" si="85"/>
        <v/>
      </c>
      <c r="D697" s="2" t="str">
        <f>IF(B697="",IF(B696="","",SUM($D$6:D696)),C697*($G$2/12))</f>
        <v/>
      </c>
      <c r="E697" s="2" t="str">
        <f>IF(B697="",IF(B696="","",SUM($E$6:E696)),(E696+(C696*((1+$G$1)^(1/12)-1))/($J$2-B695)))</f>
        <v/>
      </c>
      <c r="F697" s="2" t="str">
        <f>IF(B697="",IF(B696="","",SUM($F$6:F696)),D697+E697)</f>
        <v/>
      </c>
      <c r="H697" s="1" t="str">
        <f t="shared" si="80"/>
        <v/>
      </c>
      <c r="I697" s="2" t="str">
        <f t="shared" si="81"/>
        <v/>
      </c>
      <c r="J697" s="2" t="str">
        <f>IF(H697="",IF(H696="","",SUM(J$6:J696)),I697*($G$2/12))</f>
        <v/>
      </c>
      <c r="K697" s="2" t="str">
        <f>IF(H697="",IF(H696="","",SUM($K$6:K696)),L697-J697)</f>
        <v/>
      </c>
      <c r="L697" s="2" t="str">
        <f>IF(H697="",IF(H696="","",SUM($L$6:L696)),I697*(100%+($G$2/12))^($J$2-H696)*($G$2/12)/((100%+$G$2/12)^($J$2-H696)-1))</f>
        <v/>
      </c>
      <c r="P697" s="44" t="str">
        <f t="shared" si="79"/>
        <v/>
      </c>
      <c r="Q697" s="44" t="str">
        <f t="shared" si="82"/>
        <v/>
      </c>
      <c r="R697" s="2" t="str">
        <f t="shared" si="83"/>
        <v/>
      </c>
      <c r="S697" s="12" t="str">
        <f t="shared" si="84"/>
        <v/>
      </c>
    </row>
    <row r="698" spans="3:19" x14ac:dyDescent="0.35">
      <c r="C698" s="2" t="str">
        <f t="shared" si="85"/>
        <v/>
      </c>
      <c r="D698" s="2" t="str">
        <f>IF(B698="",IF(B697="","",SUM($D$6:D697)),C698*($G$2/12))</f>
        <v/>
      </c>
      <c r="E698" s="2" t="str">
        <f>IF(B698="",IF(B697="","",SUM($E$6:E697)),(E697+(C697*((1+$G$1)^(1/12)-1))/($J$2-B696)))</f>
        <v/>
      </c>
      <c r="F698" s="2" t="str">
        <f>IF(B698="",IF(B697="","",SUM($F$6:F697)),D698+E698)</f>
        <v/>
      </c>
      <c r="H698" s="1" t="str">
        <f t="shared" si="80"/>
        <v/>
      </c>
      <c r="I698" s="2" t="str">
        <f t="shared" si="81"/>
        <v/>
      </c>
      <c r="J698" s="2" t="str">
        <f>IF(H698="",IF(H697="","",SUM(J$6:J697)),I698*($G$2/12))</f>
        <v/>
      </c>
      <c r="K698" s="2" t="str">
        <f>IF(H698="",IF(H697="","",SUM($K$6:K697)),L698-J698)</f>
        <v/>
      </c>
      <c r="L698" s="2" t="str">
        <f>IF(H698="",IF(H697="","",SUM($L$6:L697)),I698*(100%+($G$2/12))^($J$2-H697)*($G$2/12)/((100%+$G$2/12)^($J$2-H697)-1))</f>
        <v/>
      </c>
      <c r="P698" s="44" t="str">
        <f t="shared" si="79"/>
        <v/>
      </c>
      <c r="Q698" s="44" t="str">
        <f t="shared" si="82"/>
        <v/>
      </c>
      <c r="R698" s="2" t="str">
        <f t="shared" si="83"/>
        <v/>
      </c>
      <c r="S698" s="12" t="str">
        <f t="shared" si="84"/>
        <v/>
      </c>
    </row>
    <row r="699" spans="3:19" x14ac:dyDescent="0.35">
      <c r="C699" s="2" t="str">
        <f t="shared" si="85"/>
        <v/>
      </c>
      <c r="D699" s="2" t="str">
        <f>IF(B699="",IF(B698="","",SUM($D$6:D698)),C699*($G$2/12))</f>
        <v/>
      </c>
      <c r="E699" s="2" t="str">
        <f>IF(B699="",IF(B698="","",SUM($E$6:E698)),(E698+(C698*((1+$G$1)^(1/12)-1))/($J$2-B697)))</f>
        <v/>
      </c>
      <c r="F699" s="2" t="str">
        <f>IF(B699="",IF(B698="","",SUM($F$6:F698)),D699+E699)</f>
        <v/>
      </c>
      <c r="H699" s="1" t="str">
        <f t="shared" si="80"/>
        <v/>
      </c>
      <c r="I699" s="2" t="str">
        <f t="shared" si="81"/>
        <v/>
      </c>
      <c r="J699" s="2" t="str">
        <f>IF(H699="",IF(H698="","",SUM(J$6:J698)),I699*($G$2/12))</f>
        <v/>
      </c>
      <c r="K699" s="2" t="str">
        <f>IF(H699="",IF(H698="","",SUM($K$6:K698)),L699-J699)</f>
        <v/>
      </c>
      <c r="L699" s="2" t="str">
        <f>IF(H699="",IF(H698="","",SUM($L$6:L698)),I699*(100%+($G$2/12))^($J$2-H698)*($G$2/12)/((100%+$G$2/12)^($J$2-H698)-1))</f>
        <v/>
      </c>
      <c r="P699" s="44" t="str">
        <f t="shared" si="79"/>
        <v/>
      </c>
      <c r="Q699" s="44" t="str">
        <f t="shared" si="82"/>
        <v/>
      </c>
      <c r="R699" s="2" t="str">
        <f t="shared" si="83"/>
        <v/>
      </c>
      <c r="S699" s="12" t="str">
        <f t="shared" si="84"/>
        <v/>
      </c>
    </row>
    <row r="700" spans="3:19" x14ac:dyDescent="0.35">
      <c r="C700" s="2" t="str">
        <f t="shared" si="85"/>
        <v/>
      </c>
      <c r="D700" s="2" t="str">
        <f>IF(B700="",IF(B699="","",SUM($D$6:D699)),C700*($G$2/12))</f>
        <v/>
      </c>
      <c r="E700" s="2" t="str">
        <f>IF(B700="",IF(B699="","",SUM($E$6:E699)),(E699+(C699*((1+$G$1)^(1/12)-1))/($J$2-B698)))</f>
        <v/>
      </c>
      <c r="F700" s="2" t="str">
        <f>IF(B700="",IF(B699="","",SUM($F$6:F699)),D700+E700)</f>
        <v/>
      </c>
      <c r="H700" s="1" t="str">
        <f t="shared" si="80"/>
        <v/>
      </c>
      <c r="I700" s="2" t="str">
        <f t="shared" si="81"/>
        <v/>
      </c>
      <c r="J700" s="2" t="str">
        <f>IF(H700="",IF(H699="","",SUM(J$6:J699)),I700*($G$2/12))</f>
        <v/>
      </c>
      <c r="K700" s="2" t="str">
        <f>IF(H700="",IF(H699="","",SUM($K$6:K699)),L700-J700)</f>
        <v/>
      </c>
      <c r="L700" s="2" t="str">
        <f>IF(H700="",IF(H699="","",SUM($L$6:L699)),I700*(100%+($G$2/12))^($J$2-H699)*($G$2/12)/((100%+$G$2/12)^($J$2-H699)-1))</f>
        <v/>
      </c>
      <c r="P700" s="44" t="str">
        <f t="shared" si="79"/>
        <v/>
      </c>
      <c r="Q700" s="44" t="str">
        <f t="shared" si="82"/>
        <v/>
      </c>
      <c r="R700" s="2" t="str">
        <f t="shared" si="83"/>
        <v/>
      </c>
      <c r="S700" s="12" t="str">
        <f t="shared" si="84"/>
        <v/>
      </c>
    </row>
    <row r="701" spans="3:19" x14ac:dyDescent="0.35">
      <c r="C701" s="2" t="str">
        <f t="shared" si="85"/>
        <v/>
      </c>
      <c r="D701" s="2" t="str">
        <f>IF(B701="",IF(B700="","",SUM($D$6:D700)),C701*($G$2/12))</f>
        <v/>
      </c>
      <c r="E701" s="2" t="str">
        <f>IF(B701="",IF(B700="","",SUM($E$6:E700)),(E700+(C700*((1+$G$1)^(1/12)-1))/($J$2-B699)))</f>
        <v/>
      </c>
      <c r="F701" s="2" t="str">
        <f>IF(B701="",IF(B700="","",SUM($F$6:F700)),D701+E701)</f>
        <v/>
      </c>
      <c r="H701" s="1" t="str">
        <f t="shared" si="80"/>
        <v/>
      </c>
      <c r="I701" s="2" t="str">
        <f t="shared" si="81"/>
        <v/>
      </c>
      <c r="J701" s="2" t="str">
        <f>IF(H701="",IF(H700="","",SUM(J$6:J700)),I701*($G$2/12))</f>
        <v/>
      </c>
      <c r="K701" s="2" t="str">
        <f>IF(H701="",IF(H700="","",SUM($K$6:K700)),L701-J701)</f>
        <v/>
      </c>
      <c r="L701" s="2" t="str">
        <f>IF(H701="",IF(H700="","",SUM($L$6:L700)),I701*(100%+($G$2/12))^($J$2-H700)*($G$2/12)/((100%+$G$2/12)^($J$2-H700)-1))</f>
        <v/>
      </c>
      <c r="P701" s="44" t="str">
        <f t="shared" si="79"/>
        <v/>
      </c>
      <c r="Q701" s="44" t="str">
        <f t="shared" si="82"/>
        <v/>
      </c>
      <c r="R701" s="2" t="str">
        <f t="shared" si="83"/>
        <v/>
      </c>
      <c r="S701" s="12" t="str">
        <f t="shared" si="84"/>
        <v/>
      </c>
    </row>
    <row r="702" spans="3:19" x14ac:dyDescent="0.35">
      <c r="C702" s="2" t="str">
        <f t="shared" si="85"/>
        <v/>
      </c>
      <c r="D702" s="2" t="str">
        <f>IF(B702="",IF(B701="","",SUM($D$6:D701)),C702*($G$2/12))</f>
        <v/>
      </c>
      <c r="E702" s="2" t="str">
        <f>IF(B702="",IF(B701="","",SUM($E$6:E701)),(E701+(C701*((1+$G$1)^(1/12)-1))/($J$2-B700)))</f>
        <v/>
      </c>
      <c r="F702" s="2" t="str">
        <f>IF(B702="",IF(B701="","",SUM($F$6:F701)),D702+E702)</f>
        <v/>
      </c>
      <c r="H702" s="1" t="str">
        <f t="shared" si="80"/>
        <v/>
      </c>
      <c r="I702" s="2" t="str">
        <f t="shared" si="81"/>
        <v/>
      </c>
      <c r="J702" s="2" t="str">
        <f>IF(H702="",IF(H701="","",SUM(J$6:J701)),I702*($G$2/12))</f>
        <v/>
      </c>
      <c r="K702" s="2" t="str">
        <f>IF(H702="",IF(H701="","",SUM($K$6:K701)),L702-J702)</f>
        <v/>
      </c>
      <c r="L702" s="2" t="str">
        <f>IF(H702="",IF(H701="","",SUM($L$6:L701)),I702*(100%+($G$2/12))^($J$2-H701)*($G$2/12)/((100%+$G$2/12)^($J$2-H701)-1))</f>
        <v/>
      </c>
      <c r="P702" s="44" t="str">
        <f t="shared" si="79"/>
        <v/>
      </c>
      <c r="Q702" s="44" t="str">
        <f t="shared" si="82"/>
        <v/>
      </c>
      <c r="R702" s="2" t="str">
        <f t="shared" si="83"/>
        <v/>
      </c>
      <c r="S702" s="12" t="str">
        <f t="shared" si="84"/>
        <v/>
      </c>
    </row>
    <row r="703" spans="3:19" x14ac:dyDescent="0.35">
      <c r="C703" s="2" t="str">
        <f t="shared" si="85"/>
        <v/>
      </c>
      <c r="D703" s="2" t="str">
        <f>IF(B703="",IF(B702="","",SUM($D$6:D702)),C703*($G$2/12))</f>
        <v/>
      </c>
      <c r="E703" s="2" t="str">
        <f>IF(B703="",IF(B702="","",SUM($E$6:E702)),(E702+(C702*((1+$G$1)^(1/12)-1))/($J$2-B701)))</f>
        <v/>
      </c>
      <c r="F703" s="2" t="str">
        <f>IF(B703="",IF(B702="","",SUM($F$6:F702)),D703+E703)</f>
        <v/>
      </c>
      <c r="H703" s="1" t="str">
        <f t="shared" si="80"/>
        <v/>
      </c>
      <c r="I703" s="2" t="str">
        <f t="shared" si="81"/>
        <v/>
      </c>
      <c r="J703" s="2" t="str">
        <f>IF(H703="",IF(H702="","",SUM(J$6:J702)),I703*($G$2/12))</f>
        <v/>
      </c>
      <c r="K703" s="2" t="str">
        <f>IF(H703="",IF(H702="","",SUM($K$6:K702)),L703-J703)</f>
        <v/>
      </c>
      <c r="L703" s="2" t="str">
        <f>IF(H703="",IF(H702="","",SUM($L$6:L702)),I703*(100%+($G$2/12))^($J$2-H702)*($G$2/12)/((100%+$G$2/12)^($J$2-H702)-1))</f>
        <v/>
      </c>
      <c r="P703" s="44" t="str">
        <f t="shared" si="79"/>
        <v/>
      </c>
      <c r="Q703" s="44" t="str">
        <f t="shared" si="82"/>
        <v/>
      </c>
      <c r="R703" s="2" t="str">
        <f t="shared" si="83"/>
        <v/>
      </c>
      <c r="S703" s="12" t="str">
        <f t="shared" si="84"/>
        <v/>
      </c>
    </row>
    <row r="704" spans="3:19" x14ac:dyDescent="0.35">
      <c r="C704" s="2" t="str">
        <f t="shared" si="85"/>
        <v/>
      </c>
      <c r="D704" s="2" t="str">
        <f>IF(B704="",IF(B703="","",SUM($D$6:D703)),C704*($G$2/12))</f>
        <v/>
      </c>
      <c r="E704" s="2" t="str">
        <f>IF(B704="",IF(B703="","",SUM($E$6:E703)),(E703+(C703*((1+$G$1)^(1/12)-1))/($J$2-B702)))</f>
        <v/>
      </c>
      <c r="F704" s="2" t="str">
        <f>IF(B704="",IF(B703="","",SUM($F$6:F703)),D704+E704)</f>
        <v/>
      </c>
      <c r="H704" s="1" t="str">
        <f t="shared" si="80"/>
        <v/>
      </c>
      <c r="I704" s="2" t="str">
        <f t="shared" si="81"/>
        <v/>
      </c>
      <c r="J704" s="2" t="str">
        <f>IF(H704="",IF(H703="","",SUM(J$6:J703)),I704*($G$2/12))</f>
        <v/>
      </c>
      <c r="K704" s="2" t="str">
        <f>IF(H704="",IF(H703="","",SUM($K$6:K703)),L704-J704)</f>
        <v/>
      </c>
      <c r="L704" s="2" t="str">
        <f>IF(H704="",IF(H703="","",SUM($L$6:L703)),I704*(100%+($G$2/12))^($J$2-H703)*($G$2/12)/((100%+$G$2/12)^($J$2-H703)-1))</f>
        <v/>
      </c>
      <c r="P704" s="44" t="str">
        <f t="shared" si="79"/>
        <v/>
      </c>
      <c r="Q704" s="44" t="str">
        <f t="shared" si="82"/>
        <v/>
      </c>
      <c r="R704" s="2" t="str">
        <f t="shared" si="83"/>
        <v/>
      </c>
      <c r="S704" s="12" t="str">
        <f t="shared" si="84"/>
        <v/>
      </c>
    </row>
    <row r="705" spans="3:19" x14ac:dyDescent="0.35">
      <c r="C705" s="2" t="str">
        <f t="shared" si="85"/>
        <v/>
      </c>
      <c r="D705" s="2" t="str">
        <f>IF(B705="",IF(B704="","",SUM($D$6:D704)),C705*($G$2/12))</f>
        <v/>
      </c>
      <c r="E705" s="2" t="str">
        <f>IF(B705="",IF(B704="","",SUM($E$6:E704)),(E704+(C704*((1+$G$1)^(1/12)-1))/($J$2-B703)))</f>
        <v/>
      </c>
      <c r="F705" s="2" t="str">
        <f>IF(B705="",IF(B704="","",SUM($F$6:F704)),D705+E705)</f>
        <v/>
      </c>
      <c r="H705" s="1" t="str">
        <f t="shared" si="80"/>
        <v/>
      </c>
      <c r="I705" s="2" t="str">
        <f t="shared" si="81"/>
        <v/>
      </c>
      <c r="J705" s="2" t="str">
        <f>IF(H705="",IF(H704="","",SUM(J$6:J704)),I705*($G$2/12))</f>
        <v/>
      </c>
      <c r="K705" s="2" t="str">
        <f>IF(H705="",IF(H704="","",SUM($K$6:K704)),L705-J705)</f>
        <v/>
      </c>
      <c r="L705" s="2" t="str">
        <f>IF(H705="",IF(H704="","",SUM($L$6:L704)),I705*(100%+($G$2/12))^($J$2-H704)*($G$2/12)/((100%+$G$2/12)^($J$2-H704)-1))</f>
        <v/>
      </c>
      <c r="P705" s="44" t="str">
        <f t="shared" si="79"/>
        <v/>
      </c>
      <c r="Q705" s="44" t="str">
        <f t="shared" si="82"/>
        <v/>
      </c>
      <c r="R705" s="2" t="str">
        <f t="shared" si="83"/>
        <v/>
      </c>
      <c r="S705" s="12" t="str">
        <f t="shared" si="84"/>
        <v/>
      </c>
    </row>
    <row r="706" spans="3:19" x14ac:dyDescent="0.35">
      <c r="C706" s="2" t="str">
        <f t="shared" si="85"/>
        <v/>
      </c>
      <c r="D706" s="2" t="str">
        <f>IF(B706="",IF(B705="","",SUM($D$6:D705)),C706*($G$2/12))</f>
        <v/>
      </c>
      <c r="E706" s="2" t="str">
        <f>IF(B706="",IF(B705="","",SUM($E$6:E705)),(E705+(C705*((1+$G$1)^(1/12)-1))/($J$2-B704)))</f>
        <v/>
      </c>
      <c r="F706" s="2" t="str">
        <f>IF(B706="",IF(B705="","",SUM($F$6:F705)),D706+E706)</f>
        <v/>
      </c>
      <c r="H706" s="1" t="str">
        <f t="shared" si="80"/>
        <v/>
      </c>
      <c r="I706" s="2" t="str">
        <f t="shared" si="81"/>
        <v/>
      </c>
      <c r="J706" s="2" t="str">
        <f>IF(H706="",IF(H705="","",SUM(J$6:J705)),I706*($G$2/12))</f>
        <v/>
      </c>
      <c r="K706" s="2" t="str">
        <f>IF(H706="",IF(H705="","",SUM($K$6:K705)),L706-J706)</f>
        <v/>
      </c>
      <c r="L706" s="2" t="str">
        <f>IF(H706="",IF(H705="","",SUM($L$6:L705)),I706*(100%+($G$2/12))^($J$2-H705)*($G$2/12)/((100%+$G$2/12)^($J$2-H705)-1))</f>
        <v/>
      </c>
      <c r="P706" s="44" t="str">
        <f t="shared" si="79"/>
        <v/>
      </c>
      <c r="Q706" s="44" t="str">
        <f t="shared" si="82"/>
        <v/>
      </c>
      <c r="R706" s="2" t="str">
        <f t="shared" si="83"/>
        <v/>
      </c>
      <c r="S706" s="12" t="str">
        <f t="shared" si="84"/>
        <v/>
      </c>
    </row>
    <row r="707" spans="3:19" x14ac:dyDescent="0.35">
      <c r="C707" s="2" t="str">
        <f t="shared" si="85"/>
        <v/>
      </c>
      <c r="D707" s="2" t="str">
        <f>IF(B707="",IF(B706="","",SUM($D$6:D706)),C707*($G$2/12))</f>
        <v/>
      </c>
      <c r="E707" s="2" t="str">
        <f>IF(B707="",IF(B706="","",SUM($E$6:E706)),(E706+(C706*((1+$G$1)^(1/12)-1))/($J$2-B705)))</f>
        <v/>
      </c>
      <c r="F707" s="2" t="str">
        <f>IF(B707="",IF(B706="","",SUM($F$6:F706)),D707+E707)</f>
        <v/>
      </c>
      <c r="H707" s="1" t="str">
        <f t="shared" si="80"/>
        <v/>
      </c>
      <c r="I707" s="2" t="str">
        <f t="shared" si="81"/>
        <v/>
      </c>
      <c r="J707" s="2" t="str">
        <f>IF(H707="",IF(H706="","",SUM(J$6:J706)),I707*($G$2/12))</f>
        <v/>
      </c>
      <c r="K707" s="2" t="str">
        <f>IF(H707="",IF(H706="","",SUM($K$6:K706)),L707-J707)</f>
        <v/>
      </c>
      <c r="L707" s="2" t="str">
        <f>IF(H707="",IF(H706="","",SUM($L$6:L706)),I707*(100%+($G$2/12))^($J$2-H706)*($G$2/12)/((100%+$G$2/12)^($J$2-H706)-1))</f>
        <v/>
      </c>
      <c r="P707" s="44" t="str">
        <f t="shared" si="79"/>
        <v/>
      </c>
      <c r="Q707" s="44" t="str">
        <f t="shared" si="82"/>
        <v/>
      </c>
      <c r="R707" s="2" t="str">
        <f t="shared" si="83"/>
        <v/>
      </c>
      <c r="S707" s="12" t="str">
        <f t="shared" si="84"/>
        <v/>
      </c>
    </row>
    <row r="708" spans="3:19" x14ac:dyDescent="0.35">
      <c r="C708" s="2" t="str">
        <f t="shared" si="85"/>
        <v/>
      </c>
      <c r="D708" s="2" t="str">
        <f>IF(B708="",IF(B707="","",SUM($D$6:D707)),C708*($G$2/12))</f>
        <v/>
      </c>
      <c r="E708" s="2" t="str">
        <f>IF(B708="",IF(B707="","",SUM($E$6:E707)),(E707+(C707*((1+$G$1)^(1/12)-1))/($J$2-B706)))</f>
        <v/>
      </c>
      <c r="F708" s="2" t="str">
        <f>IF(B708="",IF(B707="","",SUM($F$6:F707)),D708+E708)</f>
        <v/>
      </c>
      <c r="H708" s="1" t="str">
        <f t="shared" si="80"/>
        <v/>
      </c>
      <c r="I708" s="2" t="str">
        <f t="shared" si="81"/>
        <v/>
      </c>
      <c r="J708" s="2" t="str">
        <f>IF(H708="",IF(H707="","",SUM(J$6:J707)),I708*($G$2/12))</f>
        <v/>
      </c>
      <c r="K708" s="2" t="str">
        <f>IF(H708="",IF(H707="","",SUM($K$6:K707)),L708-J708)</f>
        <v/>
      </c>
      <c r="L708" s="2" t="str">
        <f>IF(H708="",IF(H707="","",SUM($L$6:L707)),I708*(100%+($G$2/12))^($J$2-H707)*($G$2/12)/((100%+$G$2/12)^($J$2-H707)-1))</f>
        <v/>
      </c>
      <c r="P708" s="44" t="str">
        <f t="shared" si="79"/>
        <v/>
      </c>
      <c r="Q708" s="44" t="str">
        <f t="shared" si="82"/>
        <v/>
      </c>
      <c r="R708" s="2" t="str">
        <f t="shared" si="83"/>
        <v/>
      </c>
      <c r="S708" s="12" t="str">
        <f t="shared" si="84"/>
        <v/>
      </c>
    </row>
    <row r="709" spans="3:19" x14ac:dyDescent="0.35">
      <c r="C709" s="2" t="str">
        <f t="shared" si="85"/>
        <v/>
      </c>
      <c r="D709" s="2" t="str">
        <f>IF(B709="",IF(B708="","",SUM($D$6:D708)),C709*($G$2/12))</f>
        <v/>
      </c>
      <c r="E709" s="2" t="str">
        <f>IF(B709="",IF(B708="","",SUM($E$6:E708)),(E708+(C708*((1+$G$1)^(1/12)-1))/($J$2-B707)))</f>
        <v/>
      </c>
      <c r="F709" s="2" t="str">
        <f>IF(B709="",IF(B708="","",SUM($F$6:F708)),D709+E709)</f>
        <v/>
      </c>
      <c r="H709" s="1" t="str">
        <f t="shared" si="80"/>
        <v/>
      </c>
      <c r="I709" s="2" t="str">
        <f t="shared" si="81"/>
        <v/>
      </c>
      <c r="J709" s="2" t="str">
        <f>IF(H709="",IF(H708="","",SUM(J$6:J708)),I709*($G$2/12))</f>
        <v/>
      </c>
      <c r="K709" s="2" t="str">
        <f>IF(H709="",IF(H708="","",SUM($K$6:K708)),L709-J709)</f>
        <v/>
      </c>
      <c r="L709" s="2" t="str">
        <f>IF(H709="",IF(H708="","",SUM($L$6:L708)),I709*(100%+($G$2/12))^($J$2-H708)*($G$2/12)/((100%+$G$2/12)^($J$2-H708)-1))</f>
        <v/>
      </c>
      <c r="P709" s="44" t="str">
        <f t="shared" si="79"/>
        <v/>
      </c>
      <c r="Q709" s="44" t="str">
        <f t="shared" si="82"/>
        <v/>
      </c>
      <c r="R709" s="2" t="str">
        <f t="shared" si="83"/>
        <v/>
      </c>
      <c r="S709" s="12" t="str">
        <f t="shared" si="84"/>
        <v/>
      </c>
    </row>
    <row r="710" spans="3:19" x14ac:dyDescent="0.35">
      <c r="C710" s="2" t="str">
        <f t="shared" si="85"/>
        <v/>
      </c>
      <c r="D710" s="2" t="str">
        <f>IF(B710="",IF(B709="","",SUM($D$6:D709)),C710*($G$2/12))</f>
        <v/>
      </c>
      <c r="E710" s="2" t="str">
        <f>IF(B710="",IF(B709="","",SUM($E$6:E709)),(E709+(C709*((1+$G$1)^(1/12)-1))/($J$2-B708)))</f>
        <v/>
      </c>
      <c r="F710" s="2" t="str">
        <f>IF(B710="",IF(B709="","",SUM($F$6:F709)),D710+E710)</f>
        <v/>
      </c>
      <c r="H710" s="1" t="str">
        <f t="shared" si="80"/>
        <v/>
      </c>
      <c r="I710" s="2" t="str">
        <f t="shared" si="81"/>
        <v/>
      </c>
      <c r="J710" s="2" t="str">
        <f>IF(H710="",IF(H709="","",SUM(J$6:J709)),I710*($G$2/12))</f>
        <v/>
      </c>
      <c r="K710" s="2" t="str">
        <f>IF(H710="",IF(H709="","",SUM($K$6:K709)),L710-J710)</f>
        <v/>
      </c>
      <c r="L710" s="2" t="str">
        <f>IF(H710="",IF(H709="","",SUM($L$6:L709)),I710*(100%+($G$2/12))^($J$2-H709)*($G$2/12)/((100%+$G$2/12)^($J$2-H709)-1))</f>
        <v/>
      </c>
      <c r="P710" s="44" t="str">
        <f t="shared" si="79"/>
        <v/>
      </c>
      <c r="Q710" s="44" t="str">
        <f t="shared" si="82"/>
        <v/>
      </c>
      <c r="R710" s="2" t="str">
        <f t="shared" si="83"/>
        <v/>
      </c>
      <c r="S710" s="12" t="str">
        <f t="shared" si="84"/>
        <v/>
      </c>
    </row>
    <row r="711" spans="3:19" x14ac:dyDescent="0.35">
      <c r="C711" s="2" t="str">
        <f t="shared" si="85"/>
        <v/>
      </c>
      <c r="D711" s="2" t="str">
        <f>IF(B711="",IF(B710="","",SUM($D$6:D710)),C711*($G$2/12))</f>
        <v/>
      </c>
      <c r="E711" s="2" t="str">
        <f>IF(B711="",IF(B710="","",SUM($E$6:E710)),(E710+(C710*((1+$G$1)^(1/12)-1))/($J$2-B709)))</f>
        <v/>
      </c>
      <c r="F711" s="2" t="str">
        <f>IF(B711="",IF(B710="","",SUM($F$6:F710)),D711+E711)</f>
        <v/>
      </c>
      <c r="H711" s="1" t="str">
        <f t="shared" si="80"/>
        <v/>
      </c>
      <c r="I711" s="2" t="str">
        <f t="shared" si="81"/>
        <v/>
      </c>
      <c r="J711" s="2" t="str">
        <f>IF(H711="",IF(H710="","",SUM(J$6:J710)),I711*($G$2/12))</f>
        <v/>
      </c>
      <c r="K711" s="2" t="str">
        <f>IF(H711="",IF(H710="","",SUM($K$6:K710)),L711-J711)</f>
        <v/>
      </c>
      <c r="L711" s="2" t="str">
        <f>IF(H711="",IF(H710="","",SUM($L$6:L710)),I711*(100%+($G$2/12))^($J$2-H710)*($G$2/12)/((100%+$G$2/12)^($J$2-H710)-1))</f>
        <v/>
      </c>
      <c r="P711" s="44" t="str">
        <f t="shared" ref="P711:P774" si="86">IF(H711="","",K711/I711)</f>
        <v/>
      </c>
      <c r="Q711" s="44" t="str">
        <f t="shared" si="82"/>
        <v/>
      </c>
      <c r="R711" s="2" t="str">
        <f t="shared" si="83"/>
        <v/>
      </c>
      <c r="S711" s="12" t="str">
        <f t="shared" si="84"/>
        <v/>
      </c>
    </row>
    <row r="712" spans="3:19" x14ac:dyDescent="0.35">
      <c r="C712" s="2" t="str">
        <f t="shared" si="85"/>
        <v/>
      </c>
      <c r="D712" s="2" t="str">
        <f>IF(B712="",IF(B711="","",SUM($D$6:D711)),C712*($G$2/12))</f>
        <v/>
      </c>
      <c r="E712" s="2" t="str">
        <f>IF(B712="",IF(B711="","",SUM($E$6:E711)),(E711+(C711*((1+$G$1)^(1/12)-1))/($J$2-B710)))</f>
        <v/>
      </c>
      <c r="F712" s="2" t="str">
        <f>IF(B712="",IF(B711="","",SUM($F$6:F711)),D712+E712)</f>
        <v/>
      </c>
      <c r="H712" s="1" t="str">
        <f t="shared" ref="H712:H775" si="87">IF(H711="","",IF($J$2&gt;=H711+1,H711+1,""))</f>
        <v/>
      </c>
      <c r="I712" s="2" t="str">
        <f t="shared" ref="I712:I775" si="88">IF(H712="",IF(H711="","","samtals"),I711+((I711-K711)*(((1+$G$1)^(1/12)-1)))-K711)</f>
        <v/>
      </c>
      <c r="J712" s="2" t="str">
        <f>IF(H712="",IF(H711="","",SUM(J$6:J711)),I712*($G$2/12))</f>
        <v/>
      </c>
      <c r="K712" s="2" t="str">
        <f>IF(H712="",IF(H711="","",SUM($K$6:K711)),L712-J712)</f>
        <v/>
      </c>
      <c r="L712" s="2" t="str">
        <f>IF(H712="",IF(H711="","",SUM($L$6:L711)),I712*(100%+($G$2/12))^($J$2-H711)*($G$2/12)/((100%+$G$2/12)^($J$2-H711)-1))</f>
        <v/>
      </c>
      <c r="P712" s="44" t="str">
        <f t="shared" si="86"/>
        <v/>
      </c>
      <c r="Q712" s="44" t="str">
        <f t="shared" ref="Q712:Q775" si="89">IF(H712="","", (L712-L711)/L711)</f>
        <v/>
      </c>
      <c r="R712" s="2" t="str">
        <f t="shared" ref="R712:R775" si="90">IF(H712="","",R711+(R711*(((1+$G$1)^(1/12)-1))))</f>
        <v/>
      </c>
      <c r="S712" s="12" t="str">
        <f t="shared" ref="S712:S775" si="91">IF(H712="", "",(R712-I712)/R712)</f>
        <v/>
      </c>
    </row>
    <row r="713" spans="3:19" x14ac:dyDescent="0.35">
      <c r="C713" s="2" t="str">
        <f t="shared" ref="C713:C776" si="92">IF(B713="",IF(B712="","","samtals"),C712+((C712-E712)*(((1+$G$1)^(1/12)-1)))-E712)</f>
        <v/>
      </c>
      <c r="D713" s="2" t="str">
        <f>IF(B713="",IF(B712="","",SUM($D$6:D712)),C713*($G$2/12))</f>
        <v/>
      </c>
      <c r="E713" s="2" t="str">
        <f>IF(B713="",IF(B712="","",SUM($E$6:E712)),(E712+(C712*((1+$G$1)^(1/12)-1))/($J$2-B711)))</f>
        <v/>
      </c>
      <c r="F713" s="2" t="str">
        <f>IF(B713="",IF(B712="","",SUM($F$6:F712)),D713+E713)</f>
        <v/>
      </c>
      <c r="H713" s="1" t="str">
        <f t="shared" si="87"/>
        <v/>
      </c>
      <c r="I713" s="2" t="str">
        <f t="shared" si="88"/>
        <v/>
      </c>
      <c r="J713" s="2" t="str">
        <f>IF(H713="",IF(H712="","",SUM(J$6:J712)),I713*($G$2/12))</f>
        <v/>
      </c>
      <c r="K713" s="2" t="str">
        <f>IF(H713="",IF(H712="","",SUM($K$6:K712)),L713-J713)</f>
        <v/>
      </c>
      <c r="L713" s="2" t="str">
        <f>IF(H713="",IF(H712="","",SUM($L$6:L712)),I713*(100%+($G$2/12))^($J$2-H712)*($G$2/12)/((100%+$G$2/12)^($J$2-H712)-1))</f>
        <v/>
      </c>
      <c r="P713" s="44" t="str">
        <f t="shared" si="86"/>
        <v/>
      </c>
      <c r="Q713" s="44" t="str">
        <f t="shared" si="89"/>
        <v/>
      </c>
      <c r="R713" s="2" t="str">
        <f t="shared" si="90"/>
        <v/>
      </c>
      <c r="S713" s="12" t="str">
        <f t="shared" si="91"/>
        <v/>
      </c>
    </row>
    <row r="714" spans="3:19" x14ac:dyDescent="0.35">
      <c r="C714" s="2" t="str">
        <f t="shared" si="92"/>
        <v/>
      </c>
      <c r="D714" s="2" t="str">
        <f>IF(B714="",IF(B713="","",SUM($D$6:D713)),C714*($G$2/12))</f>
        <v/>
      </c>
      <c r="E714" s="2" t="str">
        <f>IF(B714="",IF(B713="","",SUM($E$6:E713)),(E713+(C713*((1+$G$1)^(1/12)-1))/($J$2-B712)))</f>
        <v/>
      </c>
      <c r="F714" s="2" t="str">
        <f>IF(B714="",IF(B713="","",SUM($F$6:F713)),D714+E714)</f>
        <v/>
      </c>
      <c r="H714" s="1" t="str">
        <f t="shared" si="87"/>
        <v/>
      </c>
      <c r="I714" s="2" t="str">
        <f t="shared" si="88"/>
        <v/>
      </c>
      <c r="J714" s="2" t="str">
        <f>IF(H714="",IF(H713="","",SUM(J$6:J713)),I714*($G$2/12))</f>
        <v/>
      </c>
      <c r="K714" s="2" t="str">
        <f>IF(H714="",IF(H713="","",SUM($K$6:K713)),L714-J714)</f>
        <v/>
      </c>
      <c r="L714" s="2" t="str">
        <f>IF(H714="",IF(H713="","",SUM($L$6:L713)),I714*(100%+($G$2/12))^($J$2-H713)*($G$2/12)/((100%+$G$2/12)^($J$2-H713)-1))</f>
        <v/>
      </c>
      <c r="P714" s="44" t="str">
        <f t="shared" si="86"/>
        <v/>
      </c>
      <c r="Q714" s="44" t="str">
        <f t="shared" si="89"/>
        <v/>
      </c>
      <c r="R714" s="2" t="str">
        <f t="shared" si="90"/>
        <v/>
      </c>
      <c r="S714" s="12" t="str">
        <f t="shared" si="91"/>
        <v/>
      </c>
    </row>
    <row r="715" spans="3:19" x14ac:dyDescent="0.35">
      <c r="C715" s="2" t="str">
        <f t="shared" si="92"/>
        <v/>
      </c>
      <c r="D715" s="2" t="str">
        <f>IF(B715="",IF(B714="","",SUM($D$6:D714)),C715*($G$2/12))</f>
        <v/>
      </c>
      <c r="E715" s="2" t="str">
        <f>IF(B715="",IF(B714="","",SUM($E$6:E714)),(E714+(C714*((1+$G$1)^(1/12)-1))/($J$2-B713)))</f>
        <v/>
      </c>
      <c r="F715" s="2" t="str">
        <f>IF(B715="",IF(B714="","",SUM($F$6:F714)),D715+E715)</f>
        <v/>
      </c>
      <c r="H715" s="1" t="str">
        <f t="shared" si="87"/>
        <v/>
      </c>
      <c r="I715" s="2" t="str">
        <f t="shared" si="88"/>
        <v/>
      </c>
      <c r="J715" s="2" t="str">
        <f>IF(H715="",IF(H714="","",SUM(J$6:J714)),I715*($G$2/12))</f>
        <v/>
      </c>
      <c r="K715" s="2" t="str">
        <f>IF(H715="",IF(H714="","",SUM($K$6:K714)),L715-J715)</f>
        <v/>
      </c>
      <c r="L715" s="2" t="str">
        <f>IF(H715="",IF(H714="","",SUM($L$6:L714)),I715*(100%+($G$2/12))^($J$2-H714)*($G$2/12)/((100%+$G$2/12)^($J$2-H714)-1))</f>
        <v/>
      </c>
      <c r="P715" s="44" t="str">
        <f t="shared" si="86"/>
        <v/>
      </c>
      <c r="Q715" s="44" t="str">
        <f t="shared" si="89"/>
        <v/>
      </c>
      <c r="R715" s="2" t="str">
        <f t="shared" si="90"/>
        <v/>
      </c>
      <c r="S715" s="12" t="str">
        <f t="shared" si="91"/>
        <v/>
      </c>
    </row>
    <row r="716" spans="3:19" x14ac:dyDescent="0.35">
      <c r="C716" s="2" t="str">
        <f t="shared" si="92"/>
        <v/>
      </c>
      <c r="D716" s="2" t="str">
        <f>IF(B716="",IF(B715="","",SUM($D$6:D715)),C716*($G$2/12))</f>
        <v/>
      </c>
      <c r="E716" s="2" t="str">
        <f>IF(B716="",IF(B715="","",SUM($E$6:E715)),(E715+(C715*((1+$G$1)^(1/12)-1))/($J$2-B714)))</f>
        <v/>
      </c>
      <c r="F716" s="2" t="str">
        <f>IF(B716="",IF(B715="","",SUM($F$6:F715)),D716+E716)</f>
        <v/>
      </c>
      <c r="H716" s="1" t="str">
        <f t="shared" si="87"/>
        <v/>
      </c>
      <c r="I716" s="2" t="str">
        <f t="shared" si="88"/>
        <v/>
      </c>
      <c r="J716" s="2" t="str">
        <f>IF(H716="",IF(H715="","",SUM(J$6:J715)),I716*($G$2/12))</f>
        <v/>
      </c>
      <c r="K716" s="2" t="str">
        <f>IF(H716="",IF(H715="","",SUM($K$6:K715)),L716-J716)</f>
        <v/>
      </c>
      <c r="L716" s="2" t="str">
        <f>IF(H716="",IF(H715="","",SUM($L$6:L715)),I716*(100%+($G$2/12))^($J$2-H715)*($G$2/12)/((100%+$G$2/12)^($J$2-H715)-1))</f>
        <v/>
      </c>
      <c r="P716" s="44" t="str">
        <f t="shared" si="86"/>
        <v/>
      </c>
      <c r="Q716" s="44" t="str">
        <f t="shared" si="89"/>
        <v/>
      </c>
      <c r="R716" s="2" t="str">
        <f t="shared" si="90"/>
        <v/>
      </c>
      <c r="S716" s="12" t="str">
        <f t="shared" si="91"/>
        <v/>
      </c>
    </row>
    <row r="717" spans="3:19" x14ac:dyDescent="0.35">
      <c r="C717" s="2" t="str">
        <f t="shared" si="92"/>
        <v/>
      </c>
      <c r="D717" s="2" t="str">
        <f>IF(B717="",IF(B716="","",SUM($D$6:D716)),C717*($G$2/12))</f>
        <v/>
      </c>
      <c r="E717" s="2" t="str">
        <f>IF(B717="",IF(B716="","",SUM($E$6:E716)),(E716+(C716*((1+$G$1)^(1/12)-1))/($J$2-B715)))</f>
        <v/>
      </c>
      <c r="F717" s="2" t="str">
        <f>IF(B717="",IF(B716="","",SUM($F$6:F716)),D717+E717)</f>
        <v/>
      </c>
      <c r="H717" s="1" t="str">
        <f t="shared" si="87"/>
        <v/>
      </c>
      <c r="I717" s="2" t="str">
        <f t="shared" si="88"/>
        <v/>
      </c>
      <c r="J717" s="2" t="str">
        <f>IF(H717="",IF(H716="","",SUM(J$6:J716)),I717*($G$2/12))</f>
        <v/>
      </c>
      <c r="K717" s="2" t="str">
        <f>IF(H717="",IF(H716="","",SUM($K$6:K716)),L717-J717)</f>
        <v/>
      </c>
      <c r="L717" s="2" t="str">
        <f>IF(H717="",IF(H716="","",SUM($L$6:L716)),I717*(100%+($G$2/12))^($J$2-H716)*($G$2/12)/((100%+$G$2/12)^($J$2-H716)-1))</f>
        <v/>
      </c>
      <c r="P717" s="44" t="str">
        <f t="shared" si="86"/>
        <v/>
      </c>
      <c r="Q717" s="44" t="str">
        <f t="shared" si="89"/>
        <v/>
      </c>
      <c r="R717" s="2" t="str">
        <f t="shared" si="90"/>
        <v/>
      </c>
      <c r="S717" s="12" t="str">
        <f t="shared" si="91"/>
        <v/>
      </c>
    </row>
    <row r="718" spans="3:19" x14ac:dyDescent="0.35">
      <c r="C718" s="2" t="str">
        <f t="shared" si="92"/>
        <v/>
      </c>
      <c r="D718" s="2" t="str">
        <f>IF(B718="",IF(B717="","",SUM($D$6:D717)),C718*($G$2/12))</f>
        <v/>
      </c>
      <c r="E718" s="2" t="str">
        <f>IF(B718="",IF(B717="","",SUM($E$6:E717)),(E717+(C717*((1+$G$1)^(1/12)-1))/($J$2-B716)))</f>
        <v/>
      </c>
      <c r="F718" s="2" t="str">
        <f>IF(B718="",IF(B717="","",SUM($F$6:F717)),D718+E718)</f>
        <v/>
      </c>
      <c r="H718" s="1" t="str">
        <f t="shared" si="87"/>
        <v/>
      </c>
      <c r="I718" s="2" t="str">
        <f t="shared" si="88"/>
        <v/>
      </c>
      <c r="J718" s="2" t="str">
        <f>IF(H718="",IF(H717="","",SUM(J$6:J717)),I718*($G$2/12))</f>
        <v/>
      </c>
      <c r="K718" s="2" t="str">
        <f>IF(H718="",IF(H717="","",SUM($K$6:K717)),L718-J718)</f>
        <v/>
      </c>
      <c r="L718" s="2" t="str">
        <f>IF(H718="",IF(H717="","",SUM($L$6:L717)),I718*(100%+($G$2/12))^($J$2-H717)*($G$2/12)/((100%+$G$2/12)^($J$2-H717)-1))</f>
        <v/>
      </c>
      <c r="P718" s="44" t="str">
        <f t="shared" si="86"/>
        <v/>
      </c>
      <c r="Q718" s="44" t="str">
        <f t="shared" si="89"/>
        <v/>
      </c>
      <c r="R718" s="2" t="str">
        <f t="shared" si="90"/>
        <v/>
      </c>
      <c r="S718" s="12" t="str">
        <f t="shared" si="91"/>
        <v/>
      </c>
    </row>
    <row r="719" spans="3:19" x14ac:dyDescent="0.35">
      <c r="C719" s="2" t="str">
        <f t="shared" si="92"/>
        <v/>
      </c>
      <c r="D719" s="2" t="str">
        <f>IF(B719="",IF(B718="","",SUM($D$6:D718)),C719*($G$2/12))</f>
        <v/>
      </c>
      <c r="E719" s="2" t="str">
        <f>IF(B719="",IF(B718="","",SUM($E$6:E718)),(E718+(C718*((1+$G$1)^(1/12)-1))/($J$2-B717)))</f>
        <v/>
      </c>
      <c r="F719" s="2" t="str">
        <f>IF(B719="",IF(B718="","",SUM($F$6:F718)),D719+E719)</f>
        <v/>
      </c>
      <c r="H719" s="1" t="str">
        <f t="shared" si="87"/>
        <v/>
      </c>
      <c r="I719" s="2" t="str">
        <f t="shared" si="88"/>
        <v/>
      </c>
      <c r="J719" s="2" t="str">
        <f>IF(H719="",IF(H718="","",SUM(J$6:J718)),I719*($G$2/12))</f>
        <v/>
      </c>
      <c r="K719" s="2" t="str">
        <f>IF(H719="",IF(H718="","",SUM($K$6:K718)),L719-J719)</f>
        <v/>
      </c>
      <c r="L719" s="2" t="str">
        <f>IF(H719="",IF(H718="","",SUM($L$6:L718)),I719*(100%+($G$2/12))^($J$2-H718)*($G$2/12)/((100%+$G$2/12)^($J$2-H718)-1))</f>
        <v/>
      </c>
      <c r="P719" s="44" t="str">
        <f t="shared" si="86"/>
        <v/>
      </c>
      <c r="Q719" s="44" t="str">
        <f t="shared" si="89"/>
        <v/>
      </c>
      <c r="R719" s="2" t="str">
        <f t="shared" si="90"/>
        <v/>
      </c>
      <c r="S719" s="12" t="str">
        <f t="shared" si="91"/>
        <v/>
      </c>
    </row>
    <row r="720" spans="3:19" x14ac:dyDescent="0.35">
      <c r="C720" s="2" t="str">
        <f t="shared" si="92"/>
        <v/>
      </c>
      <c r="D720" s="2" t="str">
        <f>IF(B720="",IF(B719="","",SUM($D$6:D719)),C720*($G$2/12))</f>
        <v/>
      </c>
      <c r="E720" s="2" t="str">
        <f>IF(B720="",IF(B719="","",SUM($E$6:E719)),(E719+(C719*((1+$G$1)^(1/12)-1))/($J$2-B718)))</f>
        <v/>
      </c>
      <c r="F720" s="2" t="str">
        <f>IF(B720="",IF(B719="","",SUM($F$6:F719)),D720+E720)</f>
        <v/>
      </c>
      <c r="H720" s="1" t="str">
        <f t="shared" si="87"/>
        <v/>
      </c>
      <c r="I720" s="2" t="str">
        <f t="shared" si="88"/>
        <v/>
      </c>
      <c r="J720" s="2" t="str">
        <f>IF(H720="",IF(H719="","",SUM(J$6:J719)),I720*($G$2/12))</f>
        <v/>
      </c>
      <c r="K720" s="2" t="str">
        <f>IF(H720="",IF(H719="","",SUM($K$6:K719)),L720-J720)</f>
        <v/>
      </c>
      <c r="L720" s="2" t="str">
        <f>IF(H720="",IF(H719="","",SUM($L$6:L719)),I720*(100%+($G$2/12))^($J$2-H719)*($G$2/12)/((100%+$G$2/12)^($J$2-H719)-1))</f>
        <v/>
      </c>
      <c r="P720" s="44" t="str">
        <f t="shared" si="86"/>
        <v/>
      </c>
      <c r="Q720" s="44" t="str">
        <f t="shared" si="89"/>
        <v/>
      </c>
      <c r="R720" s="2" t="str">
        <f t="shared" si="90"/>
        <v/>
      </c>
      <c r="S720" s="12" t="str">
        <f t="shared" si="91"/>
        <v/>
      </c>
    </row>
    <row r="721" spans="3:19" x14ac:dyDescent="0.35">
      <c r="C721" s="2" t="str">
        <f t="shared" si="92"/>
        <v/>
      </c>
      <c r="D721" s="2" t="str">
        <f>IF(B721="",IF(B720="","",SUM($D$6:D720)),C721*($G$2/12))</f>
        <v/>
      </c>
      <c r="E721" s="2" t="str">
        <f>IF(B721="",IF(B720="","",SUM($E$6:E720)),(E720+(C720*((1+$G$1)^(1/12)-1))/($J$2-B719)))</f>
        <v/>
      </c>
      <c r="F721" s="2" t="str">
        <f>IF(B721="",IF(B720="","",SUM($F$6:F720)),D721+E721)</f>
        <v/>
      </c>
      <c r="H721" s="1" t="str">
        <f t="shared" si="87"/>
        <v/>
      </c>
      <c r="I721" s="2" t="str">
        <f t="shared" si="88"/>
        <v/>
      </c>
      <c r="J721" s="2" t="str">
        <f>IF(H721="",IF(H720="","",SUM(J$6:J720)),I721*($G$2/12))</f>
        <v/>
      </c>
      <c r="K721" s="2" t="str">
        <f>IF(H721="",IF(H720="","",SUM($K$6:K720)),L721-J721)</f>
        <v/>
      </c>
      <c r="L721" s="2" t="str">
        <f>IF(H721="",IF(H720="","",SUM($L$6:L720)),I721*(100%+($G$2/12))^($J$2-H720)*($G$2/12)/((100%+$G$2/12)^($J$2-H720)-1))</f>
        <v/>
      </c>
      <c r="P721" s="44" t="str">
        <f t="shared" si="86"/>
        <v/>
      </c>
      <c r="Q721" s="44" t="str">
        <f t="shared" si="89"/>
        <v/>
      </c>
      <c r="R721" s="2" t="str">
        <f t="shared" si="90"/>
        <v/>
      </c>
      <c r="S721" s="12" t="str">
        <f t="shared" si="91"/>
        <v/>
      </c>
    </row>
    <row r="722" spans="3:19" x14ac:dyDescent="0.35">
      <c r="C722" s="2" t="str">
        <f t="shared" si="92"/>
        <v/>
      </c>
      <c r="D722" s="2" t="str">
        <f>IF(B722="",IF(B721="","",SUM($D$6:D721)),C722*($G$2/12))</f>
        <v/>
      </c>
      <c r="E722" s="2" t="str">
        <f>IF(B722="",IF(B721="","",SUM($E$6:E721)),(E721+(C721*((1+$G$1)^(1/12)-1))/($J$2-B720)))</f>
        <v/>
      </c>
      <c r="F722" s="2" t="str">
        <f>IF(B722="",IF(B721="","",SUM($F$6:F721)),D722+E722)</f>
        <v/>
      </c>
      <c r="H722" s="1" t="str">
        <f t="shared" si="87"/>
        <v/>
      </c>
      <c r="I722" s="2" t="str">
        <f t="shared" si="88"/>
        <v/>
      </c>
      <c r="J722" s="2" t="str">
        <f>IF(H722="",IF(H721="","",SUM(J$6:J721)),I722*($G$2/12))</f>
        <v/>
      </c>
      <c r="K722" s="2" t="str">
        <f>IF(H722="",IF(H721="","",SUM($K$6:K721)),L722-J722)</f>
        <v/>
      </c>
      <c r="L722" s="2" t="str">
        <f>IF(H722="",IF(H721="","",SUM($L$6:L721)),I722*(100%+($G$2/12))^($J$2-H721)*($G$2/12)/((100%+$G$2/12)^($J$2-H721)-1))</f>
        <v/>
      </c>
      <c r="P722" s="44" t="str">
        <f t="shared" si="86"/>
        <v/>
      </c>
      <c r="Q722" s="44" t="str">
        <f t="shared" si="89"/>
        <v/>
      </c>
      <c r="R722" s="2" t="str">
        <f t="shared" si="90"/>
        <v/>
      </c>
      <c r="S722" s="12" t="str">
        <f t="shared" si="91"/>
        <v/>
      </c>
    </row>
    <row r="723" spans="3:19" x14ac:dyDescent="0.35">
      <c r="C723" s="2" t="str">
        <f t="shared" si="92"/>
        <v/>
      </c>
      <c r="D723" s="2" t="str">
        <f>IF(B723="",IF(B722="","",SUM($D$6:D722)),C723*($G$2/12))</f>
        <v/>
      </c>
      <c r="E723" s="2" t="str">
        <f>IF(B723="",IF(B722="","",SUM($E$6:E722)),(E722+(C722*((1+$G$1)^(1/12)-1))/($J$2-B721)))</f>
        <v/>
      </c>
      <c r="F723" s="2" t="str">
        <f>IF(B723="",IF(B722="","",SUM($F$6:F722)),D723+E723)</f>
        <v/>
      </c>
      <c r="H723" s="1" t="str">
        <f t="shared" si="87"/>
        <v/>
      </c>
      <c r="I723" s="2" t="str">
        <f t="shared" si="88"/>
        <v/>
      </c>
      <c r="J723" s="2" t="str">
        <f>IF(H723="",IF(H722="","",SUM(J$6:J722)),I723*($G$2/12))</f>
        <v/>
      </c>
      <c r="K723" s="2" t="str">
        <f>IF(H723="",IF(H722="","",SUM($K$6:K722)),L723-J723)</f>
        <v/>
      </c>
      <c r="L723" s="2" t="str">
        <f>IF(H723="",IF(H722="","",SUM($L$6:L722)),I723*(100%+($G$2/12))^($J$2-H722)*($G$2/12)/((100%+$G$2/12)^($J$2-H722)-1))</f>
        <v/>
      </c>
      <c r="P723" s="44" t="str">
        <f t="shared" si="86"/>
        <v/>
      </c>
      <c r="Q723" s="44" t="str">
        <f t="shared" si="89"/>
        <v/>
      </c>
      <c r="R723" s="2" t="str">
        <f t="shared" si="90"/>
        <v/>
      </c>
      <c r="S723" s="12" t="str">
        <f t="shared" si="91"/>
        <v/>
      </c>
    </row>
    <row r="724" spans="3:19" x14ac:dyDescent="0.35">
      <c r="C724" s="2" t="str">
        <f t="shared" si="92"/>
        <v/>
      </c>
      <c r="D724" s="2" t="str">
        <f>IF(B724="",IF(B723="","",SUM($D$6:D723)),C724*($G$2/12))</f>
        <v/>
      </c>
      <c r="E724" s="2" t="str">
        <f>IF(B724="",IF(B723="","",SUM($E$6:E723)),(E723+(C723*((1+$G$1)^(1/12)-1))/($J$2-B722)))</f>
        <v/>
      </c>
      <c r="F724" s="2" t="str">
        <f>IF(B724="",IF(B723="","",SUM($F$6:F723)),D724+E724)</f>
        <v/>
      </c>
      <c r="H724" s="1" t="str">
        <f t="shared" si="87"/>
        <v/>
      </c>
      <c r="I724" s="2" t="str">
        <f t="shared" si="88"/>
        <v/>
      </c>
      <c r="J724" s="2" t="str">
        <f>IF(H724="",IF(H723="","",SUM(J$6:J723)),I724*($G$2/12))</f>
        <v/>
      </c>
      <c r="K724" s="2" t="str">
        <f>IF(H724="",IF(H723="","",SUM($K$6:K723)),L724-J724)</f>
        <v/>
      </c>
      <c r="L724" s="2" t="str">
        <f>IF(H724="",IF(H723="","",SUM($L$6:L723)),I724*(100%+($G$2/12))^($J$2-H723)*($G$2/12)/((100%+$G$2/12)^($J$2-H723)-1))</f>
        <v/>
      </c>
      <c r="P724" s="44" t="str">
        <f t="shared" si="86"/>
        <v/>
      </c>
      <c r="Q724" s="44" t="str">
        <f t="shared" si="89"/>
        <v/>
      </c>
      <c r="R724" s="2" t="str">
        <f t="shared" si="90"/>
        <v/>
      </c>
      <c r="S724" s="12" t="str">
        <f t="shared" si="91"/>
        <v/>
      </c>
    </row>
    <row r="725" spans="3:19" x14ac:dyDescent="0.35">
      <c r="C725" s="2" t="str">
        <f t="shared" si="92"/>
        <v/>
      </c>
      <c r="D725" s="2" t="str">
        <f>IF(B725="",IF(B724="","",SUM($D$6:D724)),C725*($G$2/12))</f>
        <v/>
      </c>
      <c r="E725" s="2" t="str">
        <f>IF(B725="",IF(B724="","",SUM($E$6:E724)),(E724+(C724*((1+$G$1)^(1/12)-1))/($J$2-B723)))</f>
        <v/>
      </c>
      <c r="F725" s="2" t="str">
        <f>IF(B725="",IF(B724="","",SUM($F$6:F724)),D725+E725)</f>
        <v/>
      </c>
      <c r="H725" s="1" t="str">
        <f t="shared" si="87"/>
        <v/>
      </c>
      <c r="I725" s="2" t="str">
        <f t="shared" si="88"/>
        <v/>
      </c>
      <c r="J725" s="2" t="str">
        <f>IF(H725="",IF(H724="","",SUM(J$6:J724)),I725*($G$2/12))</f>
        <v/>
      </c>
      <c r="K725" s="2" t="str">
        <f>IF(H725="",IF(H724="","",SUM($K$6:K724)),L725-J725)</f>
        <v/>
      </c>
      <c r="L725" s="2" t="str">
        <f>IF(H725="",IF(H724="","",SUM($L$6:L724)),I725*(100%+($G$2/12))^($J$2-H724)*($G$2/12)/((100%+$G$2/12)^($J$2-H724)-1))</f>
        <v/>
      </c>
      <c r="P725" s="44" t="str">
        <f t="shared" si="86"/>
        <v/>
      </c>
      <c r="Q725" s="44" t="str">
        <f t="shared" si="89"/>
        <v/>
      </c>
      <c r="R725" s="2" t="str">
        <f t="shared" si="90"/>
        <v/>
      </c>
      <c r="S725" s="12" t="str">
        <f t="shared" si="91"/>
        <v/>
      </c>
    </row>
    <row r="726" spans="3:19" x14ac:dyDescent="0.35">
      <c r="C726" s="2" t="str">
        <f t="shared" si="92"/>
        <v/>
      </c>
      <c r="D726" s="2" t="str">
        <f>IF(B726="",IF(B725="","",SUM($D$6:D725)),C726*($G$2/12))</f>
        <v/>
      </c>
      <c r="E726" s="2" t="str">
        <f>IF(B726="",IF(B725="","",SUM($E$6:E725)),(E725+(C725*((1+$G$1)^(1/12)-1))/($J$2-B724)))</f>
        <v/>
      </c>
      <c r="F726" s="2" t="str">
        <f>IF(B726="",IF(B725="","",SUM($F$6:F725)),D726+E726)</f>
        <v/>
      </c>
      <c r="H726" s="1" t="str">
        <f t="shared" si="87"/>
        <v/>
      </c>
      <c r="I726" s="2" t="str">
        <f t="shared" si="88"/>
        <v/>
      </c>
      <c r="J726" s="2" t="str">
        <f>IF(H726="",IF(H725="","",SUM(J$6:J725)),I726*($G$2/12))</f>
        <v/>
      </c>
      <c r="K726" s="2" t="str">
        <f>IF(H726="",IF(H725="","",SUM($K$6:K725)),L726-J726)</f>
        <v/>
      </c>
      <c r="L726" s="2" t="str">
        <f>IF(H726="",IF(H725="","",SUM($L$6:L725)),I726*(100%+($G$2/12))^($J$2-H725)*($G$2/12)/((100%+$G$2/12)^($J$2-H725)-1))</f>
        <v/>
      </c>
      <c r="P726" s="44" t="str">
        <f t="shared" si="86"/>
        <v/>
      </c>
      <c r="Q726" s="44" t="str">
        <f t="shared" si="89"/>
        <v/>
      </c>
      <c r="R726" s="2" t="str">
        <f t="shared" si="90"/>
        <v/>
      </c>
      <c r="S726" s="12" t="str">
        <f t="shared" si="91"/>
        <v/>
      </c>
    </row>
    <row r="727" spans="3:19" x14ac:dyDescent="0.35">
      <c r="C727" s="2" t="str">
        <f t="shared" si="92"/>
        <v/>
      </c>
      <c r="D727" s="2" t="str">
        <f>IF(B727="",IF(B726="","",SUM($D$6:D726)),C727*($G$2/12))</f>
        <v/>
      </c>
      <c r="E727" s="2" t="str">
        <f>IF(B727="",IF(B726="","",SUM($E$6:E726)),(E726+(C726*((1+$G$1)^(1/12)-1))/($J$2-B725)))</f>
        <v/>
      </c>
      <c r="F727" s="2" t="str">
        <f>IF(B727="",IF(B726="","",SUM($F$6:F726)),D727+E727)</f>
        <v/>
      </c>
      <c r="H727" s="1" t="str">
        <f t="shared" si="87"/>
        <v/>
      </c>
      <c r="I727" s="2" t="str">
        <f t="shared" si="88"/>
        <v/>
      </c>
      <c r="J727" s="2" t="str">
        <f>IF(H727="",IF(H726="","",SUM(J$6:J726)),I727*($G$2/12))</f>
        <v/>
      </c>
      <c r="K727" s="2" t="str">
        <f>IF(H727="",IF(H726="","",SUM($K$6:K726)),L727-J727)</f>
        <v/>
      </c>
      <c r="L727" s="2" t="str">
        <f>IF(H727="",IF(H726="","",SUM($L$6:L726)),I727*(100%+($G$2/12))^($J$2-H726)*($G$2/12)/((100%+$G$2/12)^($J$2-H726)-1))</f>
        <v/>
      </c>
      <c r="P727" s="44" t="str">
        <f t="shared" si="86"/>
        <v/>
      </c>
      <c r="Q727" s="44" t="str">
        <f t="shared" si="89"/>
        <v/>
      </c>
      <c r="R727" s="2" t="str">
        <f t="shared" si="90"/>
        <v/>
      </c>
      <c r="S727" s="12" t="str">
        <f t="shared" si="91"/>
        <v/>
      </c>
    </row>
    <row r="728" spans="3:19" x14ac:dyDescent="0.35">
      <c r="C728" s="2" t="str">
        <f t="shared" si="92"/>
        <v/>
      </c>
      <c r="D728" s="2" t="str">
        <f>IF(B728="",IF(B727="","",SUM($D$6:D727)),C728*($G$2/12))</f>
        <v/>
      </c>
      <c r="E728" s="2" t="str">
        <f>IF(B728="",IF(B727="","",SUM($E$6:E727)),(E727+(C727*((1+$G$1)^(1/12)-1))/($J$2-B726)))</f>
        <v/>
      </c>
      <c r="F728" s="2" t="str">
        <f>IF(B728="",IF(B727="","",SUM($F$6:F727)),D728+E728)</f>
        <v/>
      </c>
      <c r="H728" s="1" t="str">
        <f t="shared" si="87"/>
        <v/>
      </c>
      <c r="I728" s="2" t="str">
        <f t="shared" si="88"/>
        <v/>
      </c>
      <c r="J728" s="2" t="str">
        <f>IF(H728="",IF(H727="","",SUM(J$6:J727)),I728*($G$2/12))</f>
        <v/>
      </c>
      <c r="K728" s="2" t="str">
        <f>IF(H728="",IF(H727="","",SUM($K$6:K727)),L728-J728)</f>
        <v/>
      </c>
      <c r="L728" s="2" t="str">
        <f>IF(H728="",IF(H727="","",SUM($L$6:L727)),I728*(100%+($G$2/12))^($J$2-H727)*($G$2/12)/((100%+$G$2/12)^($J$2-H727)-1))</f>
        <v/>
      </c>
      <c r="P728" s="44" t="str">
        <f t="shared" si="86"/>
        <v/>
      </c>
      <c r="Q728" s="44" t="str">
        <f t="shared" si="89"/>
        <v/>
      </c>
      <c r="R728" s="2" t="str">
        <f t="shared" si="90"/>
        <v/>
      </c>
      <c r="S728" s="12" t="str">
        <f t="shared" si="91"/>
        <v/>
      </c>
    </row>
    <row r="729" spans="3:19" x14ac:dyDescent="0.35">
      <c r="C729" s="2" t="str">
        <f t="shared" si="92"/>
        <v/>
      </c>
      <c r="D729" s="2" t="str">
        <f>IF(B729="",IF(B728="","",SUM($D$6:D728)),C729*($G$2/12))</f>
        <v/>
      </c>
      <c r="E729" s="2" t="str">
        <f>IF(B729="",IF(B728="","",SUM($E$6:E728)),(E728+(C728*((1+$G$1)^(1/12)-1))/($J$2-B727)))</f>
        <v/>
      </c>
      <c r="F729" s="2" t="str">
        <f>IF(B729="",IF(B728="","",SUM($F$6:F728)),D729+E729)</f>
        <v/>
      </c>
      <c r="H729" s="1" t="str">
        <f t="shared" si="87"/>
        <v/>
      </c>
      <c r="I729" s="2" t="str">
        <f t="shared" si="88"/>
        <v/>
      </c>
      <c r="J729" s="2" t="str">
        <f>IF(H729="",IF(H728="","",SUM(J$6:J728)),I729*($G$2/12))</f>
        <v/>
      </c>
      <c r="K729" s="2" t="str">
        <f>IF(H729="",IF(H728="","",SUM($K$6:K728)),L729-J729)</f>
        <v/>
      </c>
      <c r="L729" s="2" t="str">
        <f>IF(H729="",IF(H728="","",SUM($L$6:L728)),I729*(100%+($G$2/12))^($J$2-H728)*($G$2/12)/((100%+$G$2/12)^($J$2-H728)-1))</f>
        <v/>
      </c>
      <c r="P729" s="44" t="str">
        <f t="shared" si="86"/>
        <v/>
      </c>
      <c r="Q729" s="44" t="str">
        <f t="shared" si="89"/>
        <v/>
      </c>
      <c r="R729" s="2" t="str">
        <f t="shared" si="90"/>
        <v/>
      </c>
      <c r="S729" s="12" t="str">
        <f t="shared" si="91"/>
        <v/>
      </c>
    </row>
    <row r="730" spans="3:19" x14ac:dyDescent="0.35">
      <c r="C730" s="2" t="str">
        <f t="shared" si="92"/>
        <v/>
      </c>
      <c r="D730" s="2" t="str">
        <f>IF(B730="",IF(B729="","",SUM($D$6:D729)),C730*($G$2/12))</f>
        <v/>
      </c>
      <c r="E730" s="2" t="str">
        <f>IF(B730="",IF(B729="","",SUM($E$6:E729)),(E729+(C729*((1+$G$1)^(1/12)-1))/($J$2-B728)))</f>
        <v/>
      </c>
      <c r="F730" s="2" t="str">
        <f>IF(B730="",IF(B729="","",SUM($F$6:F729)),D730+E730)</f>
        <v/>
      </c>
      <c r="H730" s="1" t="str">
        <f t="shared" si="87"/>
        <v/>
      </c>
      <c r="I730" s="2" t="str">
        <f t="shared" si="88"/>
        <v/>
      </c>
      <c r="J730" s="2" t="str">
        <f>IF(H730="",IF(H729="","",SUM(J$6:J729)),I730*($G$2/12))</f>
        <v/>
      </c>
      <c r="K730" s="2" t="str">
        <f>IF(H730="",IF(H729="","",SUM($K$6:K729)),L730-J730)</f>
        <v/>
      </c>
      <c r="L730" s="2" t="str">
        <f>IF(H730="",IF(H729="","",SUM($L$6:L729)),I730*(100%+($G$2/12))^($J$2-H729)*($G$2/12)/((100%+$G$2/12)^($J$2-H729)-1))</f>
        <v/>
      </c>
      <c r="P730" s="44" t="str">
        <f t="shared" si="86"/>
        <v/>
      </c>
      <c r="Q730" s="44" t="str">
        <f t="shared" si="89"/>
        <v/>
      </c>
      <c r="R730" s="2" t="str">
        <f t="shared" si="90"/>
        <v/>
      </c>
      <c r="S730" s="12" t="str">
        <f t="shared" si="91"/>
        <v/>
      </c>
    </row>
    <row r="731" spans="3:19" x14ac:dyDescent="0.35">
      <c r="C731" s="2" t="str">
        <f t="shared" si="92"/>
        <v/>
      </c>
      <c r="D731" s="2" t="str">
        <f>IF(B731="",IF(B730="","",SUM($D$6:D730)),C731*($G$2/12))</f>
        <v/>
      </c>
      <c r="E731" s="2" t="str">
        <f>IF(B731="",IF(B730="","",SUM($E$6:E730)),(E730+(C730*((1+$G$1)^(1/12)-1))/($J$2-B729)))</f>
        <v/>
      </c>
      <c r="F731" s="2" t="str">
        <f>IF(B731="",IF(B730="","",SUM($F$6:F730)),D731+E731)</f>
        <v/>
      </c>
      <c r="H731" s="1" t="str">
        <f t="shared" si="87"/>
        <v/>
      </c>
      <c r="I731" s="2" t="str">
        <f t="shared" si="88"/>
        <v/>
      </c>
      <c r="J731" s="2" t="str">
        <f>IF(H731="",IF(H730="","",SUM(J$6:J730)),I731*($G$2/12))</f>
        <v/>
      </c>
      <c r="K731" s="2" t="str">
        <f>IF(H731="",IF(H730="","",SUM($K$6:K730)),L731-J731)</f>
        <v/>
      </c>
      <c r="L731" s="2" t="str">
        <f>IF(H731="",IF(H730="","",SUM($L$6:L730)),I731*(100%+($G$2/12))^($J$2-H730)*($G$2/12)/((100%+$G$2/12)^($J$2-H730)-1))</f>
        <v/>
      </c>
      <c r="P731" s="44" t="str">
        <f t="shared" si="86"/>
        <v/>
      </c>
      <c r="Q731" s="44" t="str">
        <f t="shared" si="89"/>
        <v/>
      </c>
      <c r="R731" s="2" t="str">
        <f t="shared" si="90"/>
        <v/>
      </c>
      <c r="S731" s="12" t="str">
        <f t="shared" si="91"/>
        <v/>
      </c>
    </row>
    <row r="732" spans="3:19" x14ac:dyDescent="0.35">
      <c r="C732" s="2" t="str">
        <f t="shared" si="92"/>
        <v/>
      </c>
      <c r="D732" s="2" t="str">
        <f>IF(B732="",IF(B731="","",SUM($D$6:D731)),C732*($G$2/12))</f>
        <v/>
      </c>
      <c r="E732" s="2" t="str">
        <f>IF(B732="",IF(B731="","",SUM($E$6:E731)),(E731+(C731*((1+$G$1)^(1/12)-1))/($J$2-B730)))</f>
        <v/>
      </c>
      <c r="F732" s="2" t="str">
        <f>IF(B732="",IF(B731="","",SUM($F$6:F731)),D732+E732)</f>
        <v/>
      </c>
      <c r="H732" s="1" t="str">
        <f t="shared" si="87"/>
        <v/>
      </c>
      <c r="I732" s="2" t="str">
        <f t="shared" si="88"/>
        <v/>
      </c>
      <c r="J732" s="2" t="str">
        <f>IF(H732="",IF(H731="","",SUM(J$6:J731)),I732*($G$2/12))</f>
        <v/>
      </c>
      <c r="K732" s="2" t="str">
        <f>IF(H732="",IF(H731="","",SUM($K$6:K731)),L732-J732)</f>
        <v/>
      </c>
      <c r="L732" s="2" t="str">
        <f>IF(H732="",IF(H731="","",SUM($L$6:L731)),I732*(100%+($G$2/12))^($J$2-H731)*($G$2/12)/((100%+$G$2/12)^($J$2-H731)-1))</f>
        <v/>
      </c>
      <c r="P732" s="44" t="str">
        <f t="shared" si="86"/>
        <v/>
      </c>
      <c r="Q732" s="44" t="str">
        <f t="shared" si="89"/>
        <v/>
      </c>
      <c r="R732" s="2" t="str">
        <f t="shared" si="90"/>
        <v/>
      </c>
      <c r="S732" s="12" t="str">
        <f t="shared" si="91"/>
        <v/>
      </c>
    </row>
    <row r="733" spans="3:19" x14ac:dyDescent="0.35">
      <c r="C733" s="2" t="str">
        <f t="shared" si="92"/>
        <v/>
      </c>
      <c r="D733" s="2" t="str">
        <f>IF(B733="",IF(B732="","",SUM($D$6:D732)),C733*($G$2/12))</f>
        <v/>
      </c>
      <c r="E733" s="2" t="str">
        <f>IF(B733="",IF(B732="","",SUM($E$6:E732)),(E732+(C732*((1+$G$1)^(1/12)-1))/($J$2-B731)))</f>
        <v/>
      </c>
      <c r="F733" s="2" t="str">
        <f>IF(B733="",IF(B732="","",SUM($F$6:F732)),D733+E733)</f>
        <v/>
      </c>
      <c r="H733" s="1" t="str">
        <f t="shared" si="87"/>
        <v/>
      </c>
      <c r="I733" s="2" t="str">
        <f t="shared" si="88"/>
        <v/>
      </c>
      <c r="J733" s="2" t="str">
        <f>IF(H733="",IF(H732="","",SUM(J$6:J732)),I733*($G$2/12))</f>
        <v/>
      </c>
      <c r="K733" s="2" t="str">
        <f>IF(H733="",IF(H732="","",SUM($K$6:K732)),L733-J733)</f>
        <v/>
      </c>
      <c r="L733" s="2" t="str">
        <f>IF(H733="",IF(H732="","",SUM($L$6:L732)),I733*(100%+($G$2/12))^($J$2-H732)*($G$2/12)/((100%+$G$2/12)^($J$2-H732)-1))</f>
        <v/>
      </c>
      <c r="P733" s="44" t="str">
        <f t="shared" si="86"/>
        <v/>
      </c>
      <c r="Q733" s="44" t="str">
        <f t="shared" si="89"/>
        <v/>
      </c>
      <c r="R733" s="2" t="str">
        <f t="shared" si="90"/>
        <v/>
      </c>
      <c r="S733" s="12" t="str">
        <f t="shared" si="91"/>
        <v/>
      </c>
    </row>
    <row r="734" spans="3:19" x14ac:dyDescent="0.35">
      <c r="C734" s="2" t="str">
        <f t="shared" si="92"/>
        <v/>
      </c>
      <c r="D734" s="2" t="str">
        <f>IF(B734="",IF(B733="","",SUM($D$6:D733)),C734*($G$2/12))</f>
        <v/>
      </c>
      <c r="E734" s="2" t="str">
        <f>IF(B734="",IF(B733="","",SUM($E$6:E733)),(E733+(C733*((1+$G$1)^(1/12)-1))/($J$2-B732)))</f>
        <v/>
      </c>
      <c r="F734" s="2" t="str">
        <f>IF(B734="",IF(B733="","",SUM($F$6:F733)),D734+E734)</f>
        <v/>
      </c>
      <c r="H734" s="1" t="str">
        <f t="shared" si="87"/>
        <v/>
      </c>
      <c r="I734" s="2" t="str">
        <f t="shared" si="88"/>
        <v/>
      </c>
      <c r="J734" s="2" t="str">
        <f>IF(H734="",IF(H733="","",SUM(J$6:J733)),I734*($G$2/12))</f>
        <v/>
      </c>
      <c r="K734" s="2" t="str">
        <f>IF(H734="",IF(H733="","",SUM($K$6:K733)),L734-J734)</f>
        <v/>
      </c>
      <c r="L734" s="2" t="str">
        <f>IF(H734="",IF(H733="","",SUM($L$6:L733)),I734*(100%+($G$2/12))^($J$2-H733)*($G$2/12)/((100%+$G$2/12)^($J$2-H733)-1))</f>
        <v/>
      </c>
      <c r="P734" s="44" t="str">
        <f t="shared" si="86"/>
        <v/>
      </c>
      <c r="Q734" s="44" t="str">
        <f t="shared" si="89"/>
        <v/>
      </c>
      <c r="R734" s="2" t="str">
        <f t="shared" si="90"/>
        <v/>
      </c>
      <c r="S734" s="12" t="str">
        <f t="shared" si="91"/>
        <v/>
      </c>
    </row>
    <row r="735" spans="3:19" x14ac:dyDescent="0.35">
      <c r="C735" s="2" t="str">
        <f t="shared" si="92"/>
        <v/>
      </c>
      <c r="D735" s="2" t="str">
        <f>IF(B735="",IF(B734="","",SUM($D$6:D734)),C735*($G$2/12))</f>
        <v/>
      </c>
      <c r="E735" s="2" t="str">
        <f>IF(B735="",IF(B734="","",SUM($E$6:E734)),(E734+(C734*((1+$G$1)^(1/12)-1))/($J$2-B733)))</f>
        <v/>
      </c>
      <c r="F735" s="2" t="str">
        <f>IF(B735="",IF(B734="","",SUM($F$6:F734)),D735+E735)</f>
        <v/>
      </c>
      <c r="H735" s="1" t="str">
        <f t="shared" si="87"/>
        <v/>
      </c>
      <c r="I735" s="2" t="str">
        <f t="shared" si="88"/>
        <v/>
      </c>
      <c r="J735" s="2" t="str">
        <f>IF(H735="",IF(H734="","",SUM(J$6:J734)),I735*($G$2/12))</f>
        <v/>
      </c>
      <c r="K735" s="2" t="str">
        <f>IF(H735="",IF(H734="","",SUM($K$6:K734)),L735-J735)</f>
        <v/>
      </c>
      <c r="L735" s="2" t="str">
        <f>IF(H735="",IF(H734="","",SUM($L$6:L734)),I735*(100%+($G$2/12))^($J$2-H734)*($G$2/12)/((100%+$G$2/12)^($J$2-H734)-1))</f>
        <v/>
      </c>
      <c r="P735" s="44" t="str">
        <f t="shared" si="86"/>
        <v/>
      </c>
      <c r="Q735" s="44" t="str">
        <f t="shared" si="89"/>
        <v/>
      </c>
      <c r="R735" s="2" t="str">
        <f t="shared" si="90"/>
        <v/>
      </c>
      <c r="S735" s="12" t="str">
        <f t="shared" si="91"/>
        <v/>
      </c>
    </row>
    <row r="736" spans="3:19" x14ac:dyDescent="0.35">
      <c r="C736" s="2" t="str">
        <f t="shared" si="92"/>
        <v/>
      </c>
      <c r="D736" s="2" t="str">
        <f>IF(B736="",IF(B735="","",SUM($D$6:D735)),C736*($G$2/12))</f>
        <v/>
      </c>
      <c r="E736" s="2" t="str">
        <f>IF(B736="",IF(B735="","",SUM($E$6:E735)),(E735+(C735*((1+$G$1)^(1/12)-1))/($J$2-B734)))</f>
        <v/>
      </c>
      <c r="F736" s="2" t="str">
        <f>IF(B736="",IF(B735="","",SUM($F$6:F735)),D736+E736)</f>
        <v/>
      </c>
      <c r="H736" s="1" t="str">
        <f t="shared" si="87"/>
        <v/>
      </c>
      <c r="I736" s="2" t="str">
        <f t="shared" si="88"/>
        <v/>
      </c>
      <c r="J736" s="2" t="str">
        <f>IF(H736="",IF(H735="","",SUM(J$6:J735)),I736*($G$2/12))</f>
        <v/>
      </c>
      <c r="K736" s="2" t="str">
        <f>IF(H736="",IF(H735="","",SUM($K$6:K735)),L736-J736)</f>
        <v/>
      </c>
      <c r="L736" s="2" t="str">
        <f>IF(H736="",IF(H735="","",SUM($L$6:L735)),I736*(100%+($G$2/12))^($J$2-H735)*($G$2/12)/((100%+$G$2/12)^($J$2-H735)-1))</f>
        <v/>
      </c>
      <c r="P736" s="44" t="str">
        <f t="shared" si="86"/>
        <v/>
      </c>
      <c r="Q736" s="44" t="str">
        <f t="shared" si="89"/>
        <v/>
      </c>
      <c r="R736" s="2" t="str">
        <f t="shared" si="90"/>
        <v/>
      </c>
      <c r="S736" s="12" t="str">
        <f t="shared" si="91"/>
        <v/>
      </c>
    </row>
    <row r="737" spans="3:19" x14ac:dyDescent="0.35">
      <c r="C737" s="2" t="str">
        <f t="shared" si="92"/>
        <v/>
      </c>
      <c r="D737" s="2" t="str">
        <f>IF(B737="",IF(B736="","",SUM($D$6:D736)),C737*($G$2/12))</f>
        <v/>
      </c>
      <c r="E737" s="2" t="str">
        <f>IF(B737="",IF(B736="","",SUM($E$6:E736)),(E736+(C736*((1+$G$1)^(1/12)-1))/($J$2-B735)))</f>
        <v/>
      </c>
      <c r="F737" s="2" t="str">
        <f>IF(B737="",IF(B736="","",SUM($F$6:F736)),D737+E737)</f>
        <v/>
      </c>
      <c r="H737" s="1" t="str">
        <f t="shared" si="87"/>
        <v/>
      </c>
      <c r="I737" s="2" t="str">
        <f t="shared" si="88"/>
        <v/>
      </c>
      <c r="J737" s="2" t="str">
        <f>IF(H737="",IF(H736="","",SUM(J$6:J736)),I737*($G$2/12))</f>
        <v/>
      </c>
      <c r="K737" s="2" t="str">
        <f>IF(H737="",IF(H736="","",SUM($K$6:K736)),L737-J737)</f>
        <v/>
      </c>
      <c r="L737" s="2" t="str">
        <f>IF(H737="",IF(H736="","",SUM($L$6:L736)),I737*(100%+($G$2/12))^($J$2-H736)*($G$2/12)/((100%+$G$2/12)^($J$2-H736)-1))</f>
        <v/>
      </c>
      <c r="P737" s="44" t="str">
        <f t="shared" si="86"/>
        <v/>
      </c>
      <c r="Q737" s="44" t="str">
        <f t="shared" si="89"/>
        <v/>
      </c>
      <c r="R737" s="2" t="str">
        <f t="shared" si="90"/>
        <v/>
      </c>
      <c r="S737" s="12" t="str">
        <f t="shared" si="91"/>
        <v/>
      </c>
    </row>
    <row r="738" spans="3:19" x14ac:dyDescent="0.35">
      <c r="C738" s="2" t="str">
        <f t="shared" si="92"/>
        <v/>
      </c>
      <c r="D738" s="2" t="str">
        <f>IF(B738="",IF(B737="","",SUM($D$6:D737)),C738*($G$2/12))</f>
        <v/>
      </c>
      <c r="E738" s="2" t="str">
        <f>IF(B738="",IF(B737="","",SUM($E$6:E737)),(E737+(C737*((1+$G$1)^(1/12)-1))/($J$2-B736)))</f>
        <v/>
      </c>
      <c r="F738" s="2" t="str">
        <f>IF(B738="",IF(B737="","",SUM($F$6:F737)),D738+E738)</f>
        <v/>
      </c>
      <c r="H738" s="1" t="str">
        <f t="shared" si="87"/>
        <v/>
      </c>
      <c r="I738" s="2" t="str">
        <f t="shared" si="88"/>
        <v/>
      </c>
      <c r="J738" s="2" t="str">
        <f>IF(H738="",IF(H737="","",SUM(J$6:J737)),I738*($G$2/12))</f>
        <v/>
      </c>
      <c r="K738" s="2" t="str">
        <f>IF(H738="",IF(H737="","",SUM($K$6:K737)),L738-J738)</f>
        <v/>
      </c>
      <c r="L738" s="2" t="str">
        <f>IF(H738="",IF(H737="","",SUM($L$6:L737)),I738*(100%+($G$2/12))^($J$2-H737)*($G$2/12)/((100%+$G$2/12)^($J$2-H737)-1))</f>
        <v/>
      </c>
      <c r="P738" s="44" t="str">
        <f t="shared" si="86"/>
        <v/>
      </c>
      <c r="Q738" s="44" t="str">
        <f t="shared" si="89"/>
        <v/>
      </c>
      <c r="R738" s="2" t="str">
        <f t="shared" si="90"/>
        <v/>
      </c>
      <c r="S738" s="12" t="str">
        <f t="shared" si="91"/>
        <v/>
      </c>
    </row>
    <row r="739" spans="3:19" x14ac:dyDescent="0.35">
      <c r="C739" s="2" t="str">
        <f t="shared" si="92"/>
        <v/>
      </c>
      <c r="D739" s="2" t="str">
        <f>IF(B739="",IF(B738="","",SUM($D$6:D738)),C739*($G$2/12))</f>
        <v/>
      </c>
      <c r="E739" s="2" t="str">
        <f>IF(B739="",IF(B738="","",SUM($E$6:E738)),(E738+(C738*((1+$G$1)^(1/12)-1))/($J$2-B737)))</f>
        <v/>
      </c>
      <c r="F739" s="2" t="str">
        <f>IF(B739="",IF(B738="","",SUM($F$6:F738)),D739+E739)</f>
        <v/>
      </c>
      <c r="H739" s="1" t="str">
        <f t="shared" si="87"/>
        <v/>
      </c>
      <c r="I739" s="2" t="str">
        <f t="shared" si="88"/>
        <v/>
      </c>
      <c r="J739" s="2" t="str">
        <f>IF(H739="",IF(H738="","",SUM(J$6:J738)),I739*($G$2/12))</f>
        <v/>
      </c>
      <c r="K739" s="2" t="str">
        <f>IF(H739="",IF(H738="","",SUM($K$6:K738)),L739-J739)</f>
        <v/>
      </c>
      <c r="L739" s="2" t="str">
        <f>IF(H739="",IF(H738="","",SUM($L$6:L738)),I739*(100%+($G$2/12))^($J$2-H738)*($G$2/12)/((100%+$G$2/12)^($J$2-H738)-1))</f>
        <v/>
      </c>
      <c r="P739" s="44" t="str">
        <f t="shared" si="86"/>
        <v/>
      </c>
      <c r="Q739" s="44" t="str">
        <f t="shared" si="89"/>
        <v/>
      </c>
      <c r="R739" s="2" t="str">
        <f t="shared" si="90"/>
        <v/>
      </c>
      <c r="S739" s="12" t="str">
        <f t="shared" si="91"/>
        <v/>
      </c>
    </row>
    <row r="740" spans="3:19" x14ac:dyDescent="0.35">
      <c r="C740" s="2" t="str">
        <f t="shared" si="92"/>
        <v/>
      </c>
      <c r="D740" s="2" t="str">
        <f>IF(B740="",IF(B739="","",SUM($D$6:D739)),C740*($G$2/12))</f>
        <v/>
      </c>
      <c r="E740" s="2" t="str">
        <f>IF(B740="",IF(B739="","",SUM($E$6:E739)),(E739+(C739*((1+$G$1)^(1/12)-1))/($J$2-B738)))</f>
        <v/>
      </c>
      <c r="F740" s="2" t="str">
        <f>IF(B740="",IF(B739="","",SUM($F$6:F739)),D740+E740)</f>
        <v/>
      </c>
      <c r="H740" s="1" t="str">
        <f t="shared" si="87"/>
        <v/>
      </c>
      <c r="I740" s="2" t="str">
        <f t="shared" si="88"/>
        <v/>
      </c>
      <c r="J740" s="2" t="str">
        <f>IF(H740="",IF(H739="","",SUM(J$6:J739)),I740*($G$2/12))</f>
        <v/>
      </c>
      <c r="K740" s="2" t="str">
        <f>IF(H740="",IF(H739="","",SUM($K$6:K739)),L740-J740)</f>
        <v/>
      </c>
      <c r="L740" s="2" t="str">
        <f>IF(H740="",IF(H739="","",SUM($L$6:L739)),I740*(100%+($G$2/12))^($J$2-H739)*($G$2/12)/((100%+$G$2/12)^($J$2-H739)-1))</f>
        <v/>
      </c>
      <c r="P740" s="44" t="str">
        <f t="shared" si="86"/>
        <v/>
      </c>
      <c r="Q740" s="44" t="str">
        <f t="shared" si="89"/>
        <v/>
      </c>
      <c r="R740" s="2" t="str">
        <f t="shared" si="90"/>
        <v/>
      </c>
      <c r="S740" s="12" t="str">
        <f t="shared" si="91"/>
        <v/>
      </c>
    </row>
    <row r="741" spans="3:19" x14ac:dyDescent="0.35">
      <c r="C741" s="2" t="str">
        <f t="shared" si="92"/>
        <v/>
      </c>
      <c r="D741" s="2" t="str">
        <f>IF(B741="",IF(B740="","",SUM($D$6:D740)),C741*($G$2/12))</f>
        <v/>
      </c>
      <c r="E741" s="2" t="str">
        <f>IF(B741="",IF(B740="","",SUM($E$6:E740)),(E740+(C740*((1+$G$1)^(1/12)-1))/($J$2-B739)))</f>
        <v/>
      </c>
      <c r="F741" s="2" t="str">
        <f>IF(B741="",IF(B740="","",SUM($F$6:F740)),D741+E741)</f>
        <v/>
      </c>
      <c r="H741" s="1" t="str">
        <f t="shared" si="87"/>
        <v/>
      </c>
      <c r="I741" s="2" t="str">
        <f t="shared" si="88"/>
        <v/>
      </c>
      <c r="J741" s="2" t="str">
        <f>IF(H741="",IF(H740="","",SUM(J$6:J740)),I741*($G$2/12))</f>
        <v/>
      </c>
      <c r="K741" s="2" t="str">
        <f>IF(H741="",IF(H740="","",SUM($K$6:K740)),L741-J741)</f>
        <v/>
      </c>
      <c r="L741" s="2" t="str">
        <f>IF(H741="",IF(H740="","",SUM($L$6:L740)),I741*(100%+($G$2/12))^($J$2-H740)*($G$2/12)/((100%+$G$2/12)^($J$2-H740)-1))</f>
        <v/>
      </c>
      <c r="P741" s="44" t="str">
        <f t="shared" si="86"/>
        <v/>
      </c>
      <c r="Q741" s="44" t="str">
        <f t="shared" si="89"/>
        <v/>
      </c>
      <c r="R741" s="2" t="str">
        <f t="shared" si="90"/>
        <v/>
      </c>
      <c r="S741" s="12" t="str">
        <f t="shared" si="91"/>
        <v/>
      </c>
    </row>
    <row r="742" spans="3:19" x14ac:dyDescent="0.35">
      <c r="C742" s="2" t="str">
        <f t="shared" si="92"/>
        <v/>
      </c>
      <c r="D742" s="2" t="str">
        <f>IF(B742="",IF(B741="","",SUM($D$6:D741)),C742*($G$2/12))</f>
        <v/>
      </c>
      <c r="E742" s="2" t="str">
        <f>IF(B742="",IF(B741="","",SUM($E$6:E741)),(E741+(C741*((1+$G$1)^(1/12)-1))/($J$2-B740)))</f>
        <v/>
      </c>
      <c r="F742" s="2" t="str">
        <f>IF(B742="",IF(B741="","",SUM($F$6:F741)),D742+E742)</f>
        <v/>
      </c>
      <c r="H742" s="1" t="str">
        <f t="shared" si="87"/>
        <v/>
      </c>
      <c r="I742" s="2" t="str">
        <f t="shared" si="88"/>
        <v/>
      </c>
      <c r="J742" s="2" t="str">
        <f>IF(H742="",IF(H741="","",SUM(J$6:J741)),I742*($G$2/12))</f>
        <v/>
      </c>
      <c r="K742" s="2" t="str">
        <f>IF(H742="",IF(H741="","",SUM($K$6:K741)),L742-J742)</f>
        <v/>
      </c>
      <c r="L742" s="2" t="str">
        <f>IF(H742="",IF(H741="","",SUM($L$6:L741)),I742*(100%+($G$2/12))^($J$2-H741)*($G$2/12)/((100%+$G$2/12)^($J$2-H741)-1))</f>
        <v/>
      </c>
      <c r="P742" s="44" t="str">
        <f t="shared" si="86"/>
        <v/>
      </c>
      <c r="Q742" s="44" t="str">
        <f t="shared" si="89"/>
        <v/>
      </c>
      <c r="R742" s="2" t="str">
        <f t="shared" si="90"/>
        <v/>
      </c>
      <c r="S742" s="12" t="str">
        <f t="shared" si="91"/>
        <v/>
      </c>
    </row>
    <row r="743" spans="3:19" x14ac:dyDescent="0.35">
      <c r="C743" s="2" t="str">
        <f t="shared" si="92"/>
        <v/>
      </c>
      <c r="D743" s="2" t="str">
        <f>IF(B743="",IF(B742="","",SUM($D$6:D742)),C743*($G$2/12))</f>
        <v/>
      </c>
      <c r="E743" s="2" t="str">
        <f>IF(B743="",IF(B742="","",SUM($E$6:E742)),(E742+(C742*((1+$G$1)^(1/12)-1))/($J$2-B741)))</f>
        <v/>
      </c>
      <c r="F743" s="2" t="str">
        <f>IF(B743="",IF(B742="","",SUM($F$6:F742)),D743+E743)</f>
        <v/>
      </c>
      <c r="H743" s="1" t="str">
        <f t="shared" si="87"/>
        <v/>
      </c>
      <c r="I743" s="2" t="str">
        <f t="shared" si="88"/>
        <v/>
      </c>
      <c r="J743" s="2" t="str">
        <f>IF(H743="",IF(H742="","",SUM(J$6:J742)),I743*($G$2/12))</f>
        <v/>
      </c>
      <c r="K743" s="2" t="str">
        <f>IF(H743="",IF(H742="","",SUM($K$6:K742)),L743-J743)</f>
        <v/>
      </c>
      <c r="L743" s="2" t="str">
        <f>IF(H743="",IF(H742="","",SUM($L$6:L742)),I743*(100%+($G$2/12))^($J$2-H742)*($G$2/12)/((100%+$G$2/12)^($J$2-H742)-1))</f>
        <v/>
      </c>
      <c r="P743" s="44" t="str">
        <f t="shared" si="86"/>
        <v/>
      </c>
      <c r="Q743" s="44" t="str">
        <f t="shared" si="89"/>
        <v/>
      </c>
      <c r="R743" s="2" t="str">
        <f t="shared" si="90"/>
        <v/>
      </c>
      <c r="S743" s="12" t="str">
        <f t="shared" si="91"/>
        <v/>
      </c>
    </row>
    <row r="744" spans="3:19" x14ac:dyDescent="0.35">
      <c r="C744" s="2" t="str">
        <f t="shared" si="92"/>
        <v/>
      </c>
      <c r="D744" s="2" t="str">
        <f>IF(B744="",IF(B743="","",SUM($D$6:D743)),C744*($G$2/12))</f>
        <v/>
      </c>
      <c r="E744" s="2" t="str">
        <f>IF(B744="",IF(B743="","",SUM($E$6:E743)),(E743+(C743*((1+$G$1)^(1/12)-1))/($J$2-B742)))</f>
        <v/>
      </c>
      <c r="F744" s="2" t="str">
        <f>IF(B744="",IF(B743="","",SUM($F$6:F743)),D744+E744)</f>
        <v/>
      </c>
      <c r="H744" s="1" t="str">
        <f t="shared" si="87"/>
        <v/>
      </c>
      <c r="I744" s="2" t="str">
        <f t="shared" si="88"/>
        <v/>
      </c>
      <c r="J744" s="2" t="str">
        <f>IF(H744="",IF(H743="","",SUM(J$6:J743)),I744*($G$2/12))</f>
        <v/>
      </c>
      <c r="K744" s="2" t="str">
        <f>IF(H744="",IF(H743="","",SUM($K$6:K743)),L744-J744)</f>
        <v/>
      </c>
      <c r="L744" s="2" t="str">
        <f>IF(H744="",IF(H743="","",SUM($L$6:L743)),I744*(100%+($G$2/12))^($J$2-H743)*($G$2/12)/((100%+$G$2/12)^($J$2-H743)-1))</f>
        <v/>
      </c>
      <c r="P744" s="44" t="str">
        <f t="shared" si="86"/>
        <v/>
      </c>
      <c r="Q744" s="44" t="str">
        <f t="shared" si="89"/>
        <v/>
      </c>
      <c r="R744" s="2" t="str">
        <f t="shared" si="90"/>
        <v/>
      </c>
      <c r="S744" s="12" t="str">
        <f t="shared" si="91"/>
        <v/>
      </c>
    </row>
    <row r="745" spans="3:19" x14ac:dyDescent="0.35">
      <c r="C745" s="2" t="str">
        <f t="shared" si="92"/>
        <v/>
      </c>
      <c r="D745" s="2" t="str">
        <f>IF(B745="",IF(B744="","",SUM($D$6:D744)),C745*($G$2/12))</f>
        <v/>
      </c>
      <c r="E745" s="2" t="str">
        <f>IF(B745="",IF(B744="","",SUM($E$6:E744)),(E744+(C744*((1+$G$1)^(1/12)-1))/($J$2-B743)))</f>
        <v/>
      </c>
      <c r="F745" s="2" t="str">
        <f>IF(B745="",IF(B744="","",SUM($F$6:F744)),D745+E745)</f>
        <v/>
      </c>
      <c r="H745" s="1" t="str">
        <f t="shared" si="87"/>
        <v/>
      </c>
      <c r="I745" s="2" t="str">
        <f t="shared" si="88"/>
        <v/>
      </c>
      <c r="J745" s="2" t="str">
        <f>IF(H745="",IF(H744="","",SUM(J$6:J744)),I745*($G$2/12))</f>
        <v/>
      </c>
      <c r="K745" s="2" t="str">
        <f>IF(H745="",IF(H744="","",SUM($K$6:K744)),L745-J745)</f>
        <v/>
      </c>
      <c r="L745" s="2" t="str">
        <f>IF(H745="",IF(H744="","",SUM($L$6:L744)),I745*(100%+($G$2/12))^($J$2-H744)*($G$2/12)/((100%+$G$2/12)^($J$2-H744)-1))</f>
        <v/>
      </c>
      <c r="P745" s="44" t="str">
        <f t="shared" si="86"/>
        <v/>
      </c>
      <c r="Q745" s="44" t="str">
        <f t="shared" si="89"/>
        <v/>
      </c>
      <c r="R745" s="2" t="str">
        <f t="shared" si="90"/>
        <v/>
      </c>
      <c r="S745" s="12" t="str">
        <f t="shared" si="91"/>
        <v/>
      </c>
    </row>
    <row r="746" spans="3:19" x14ac:dyDescent="0.35">
      <c r="C746" s="2" t="str">
        <f t="shared" si="92"/>
        <v/>
      </c>
      <c r="D746" s="2" t="str">
        <f>IF(B746="",IF(B745="","",SUM($D$6:D745)),C746*($G$2/12))</f>
        <v/>
      </c>
      <c r="E746" s="2" t="str">
        <f>IF(B746="",IF(B745="","",SUM($E$6:E745)),(E745+(C745*((1+$G$1)^(1/12)-1))/($J$2-B744)))</f>
        <v/>
      </c>
      <c r="F746" s="2" t="str">
        <f>IF(B746="",IF(B745="","",SUM($F$6:F745)),D746+E746)</f>
        <v/>
      </c>
      <c r="H746" s="1" t="str">
        <f t="shared" si="87"/>
        <v/>
      </c>
      <c r="I746" s="2" t="str">
        <f t="shared" si="88"/>
        <v/>
      </c>
      <c r="J746" s="2" t="str">
        <f>IF(H746="",IF(H745="","",SUM(J$6:J745)),I746*($G$2/12))</f>
        <v/>
      </c>
      <c r="K746" s="2" t="str">
        <f>IF(H746="",IF(H745="","",SUM($K$6:K745)),L746-J746)</f>
        <v/>
      </c>
      <c r="L746" s="2" t="str">
        <f>IF(H746="",IF(H745="","",SUM($L$6:L745)),I746*(100%+($G$2/12))^($J$2-H745)*($G$2/12)/((100%+$G$2/12)^($J$2-H745)-1))</f>
        <v/>
      </c>
      <c r="P746" s="44" t="str">
        <f t="shared" si="86"/>
        <v/>
      </c>
      <c r="Q746" s="44" t="str">
        <f t="shared" si="89"/>
        <v/>
      </c>
      <c r="R746" s="2" t="str">
        <f t="shared" si="90"/>
        <v/>
      </c>
      <c r="S746" s="12" t="str">
        <f t="shared" si="91"/>
        <v/>
      </c>
    </row>
    <row r="747" spans="3:19" x14ac:dyDescent="0.35">
      <c r="C747" s="2" t="str">
        <f t="shared" si="92"/>
        <v/>
      </c>
      <c r="D747" s="2" t="str">
        <f>IF(B747="",IF(B746="","",SUM($D$6:D746)),C747*($G$2/12))</f>
        <v/>
      </c>
      <c r="E747" s="2" t="str">
        <f>IF(B747="",IF(B746="","",SUM($E$6:E746)),(E746+(C746*((1+$G$1)^(1/12)-1))/($J$2-B745)))</f>
        <v/>
      </c>
      <c r="F747" s="2" t="str">
        <f>IF(B747="",IF(B746="","",SUM($F$6:F746)),D747+E747)</f>
        <v/>
      </c>
      <c r="H747" s="1" t="str">
        <f t="shared" si="87"/>
        <v/>
      </c>
      <c r="I747" s="2" t="str">
        <f t="shared" si="88"/>
        <v/>
      </c>
      <c r="J747" s="2" t="str">
        <f>IF(H747="",IF(H746="","",SUM(J$6:J746)),I747*($G$2/12))</f>
        <v/>
      </c>
      <c r="K747" s="2" t="str">
        <f>IF(H747="",IF(H746="","",SUM($K$6:K746)),L747-J747)</f>
        <v/>
      </c>
      <c r="L747" s="2" t="str">
        <f>IF(H747="",IF(H746="","",SUM($L$6:L746)),I747*(100%+($G$2/12))^($J$2-H746)*($G$2/12)/((100%+$G$2/12)^($J$2-H746)-1))</f>
        <v/>
      </c>
      <c r="P747" s="44" t="str">
        <f t="shared" si="86"/>
        <v/>
      </c>
      <c r="Q747" s="44" t="str">
        <f t="shared" si="89"/>
        <v/>
      </c>
      <c r="R747" s="2" t="str">
        <f t="shared" si="90"/>
        <v/>
      </c>
      <c r="S747" s="12" t="str">
        <f t="shared" si="91"/>
        <v/>
      </c>
    </row>
    <row r="748" spans="3:19" x14ac:dyDescent="0.35">
      <c r="C748" s="2" t="str">
        <f t="shared" si="92"/>
        <v/>
      </c>
      <c r="D748" s="2" t="str">
        <f>IF(B748="",IF(B747="","",SUM($D$6:D747)),C748*($G$2/12))</f>
        <v/>
      </c>
      <c r="E748" s="2" t="str">
        <f>IF(B748="",IF(B747="","",SUM($E$6:E747)),(E747+(C747*((1+$G$1)^(1/12)-1))/($J$2-B746)))</f>
        <v/>
      </c>
      <c r="F748" s="2" t="str">
        <f>IF(B748="",IF(B747="","",SUM($F$6:F747)),D748+E748)</f>
        <v/>
      </c>
      <c r="H748" s="1" t="str">
        <f t="shared" si="87"/>
        <v/>
      </c>
      <c r="I748" s="2" t="str">
        <f t="shared" si="88"/>
        <v/>
      </c>
      <c r="J748" s="2" t="str">
        <f>IF(H748="",IF(H747="","",SUM(J$6:J747)),I748*($G$2/12))</f>
        <v/>
      </c>
      <c r="K748" s="2" t="str">
        <f>IF(H748="",IF(H747="","",SUM($K$6:K747)),L748-J748)</f>
        <v/>
      </c>
      <c r="L748" s="2" t="str">
        <f>IF(H748="",IF(H747="","",SUM($L$6:L747)),I748*(100%+($G$2/12))^($J$2-H747)*($G$2/12)/((100%+$G$2/12)^($J$2-H747)-1))</f>
        <v/>
      </c>
      <c r="P748" s="44" t="str">
        <f t="shared" si="86"/>
        <v/>
      </c>
      <c r="Q748" s="44" t="str">
        <f t="shared" si="89"/>
        <v/>
      </c>
      <c r="R748" s="2" t="str">
        <f t="shared" si="90"/>
        <v/>
      </c>
      <c r="S748" s="12" t="str">
        <f t="shared" si="91"/>
        <v/>
      </c>
    </row>
    <row r="749" spans="3:19" x14ac:dyDescent="0.35">
      <c r="C749" s="2" t="str">
        <f t="shared" si="92"/>
        <v/>
      </c>
      <c r="D749" s="2" t="str">
        <f>IF(B749="",IF(B748="","",SUM($D$6:D748)),C749*($G$2/12))</f>
        <v/>
      </c>
      <c r="E749" s="2" t="str">
        <f>IF(B749="",IF(B748="","",SUM($E$6:E748)),(E748+(C748*((1+$G$1)^(1/12)-1))/($J$2-B747)))</f>
        <v/>
      </c>
      <c r="F749" s="2" t="str">
        <f>IF(B749="",IF(B748="","",SUM($F$6:F748)),D749+E749)</f>
        <v/>
      </c>
      <c r="H749" s="1" t="str">
        <f t="shared" si="87"/>
        <v/>
      </c>
      <c r="I749" s="2" t="str">
        <f t="shared" si="88"/>
        <v/>
      </c>
      <c r="J749" s="2" t="str">
        <f>IF(H749="",IF(H748="","",SUM(J$6:J748)),I749*($G$2/12))</f>
        <v/>
      </c>
      <c r="K749" s="2" t="str">
        <f>IF(H749="",IF(H748="","",SUM($K$6:K748)),L749-J749)</f>
        <v/>
      </c>
      <c r="L749" s="2" t="str">
        <f>IF(H749="",IF(H748="","",SUM($L$6:L748)),I749*(100%+($G$2/12))^($J$2-H748)*($G$2/12)/((100%+$G$2/12)^($J$2-H748)-1))</f>
        <v/>
      </c>
      <c r="P749" s="44" t="str">
        <f t="shared" si="86"/>
        <v/>
      </c>
      <c r="Q749" s="44" t="str">
        <f t="shared" si="89"/>
        <v/>
      </c>
      <c r="R749" s="2" t="str">
        <f t="shared" si="90"/>
        <v/>
      </c>
      <c r="S749" s="12" t="str">
        <f t="shared" si="91"/>
        <v/>
      </c>
    </row>
    <row r="750" spans="3:19" x14ac:dyDescent="0.35">
      <c r="C750" s="2" t="str">
        <f t="shared" si="92"/>
        <v/>
      </c>
      <c r="D750" s="2" t="str">
        <f>IF(B750="",IF(B749="","",SUM($D$6:D749)),C750*($G$2/12))</f>
        <v/>
      </c>
      <c r="E750" s="2" t="str">
        <f>IF(B750="",IF(B749="","",SUM($E$6:E749)),(E749+(C749*((1+$G$1)^(1/12)-1))/($J$2-B748)))</f>
        <v/>
      </c>
      <c r="F750" s="2" t="str">
        <f>IF(B750="",IF(B749="","",SUM($F$6:F749)),D750+E750)</f>
        <v/>
      </c>
      <c r="H750" s="1" t="str">
        <f t="shared" si="87"/>
        <v/>
      </c>
      <c r="I750" s="2" t="str">
        <f t="shared" si="88"/>
        <v/>
      </c>
      <c r="J750" s="2" t="str">
        <f>IF(H750="",IF(H749="","",SUM(J$6:J749)),I750*($G$2/12))</f>
        <v/>
      </c>
      <c r="K750" s="2" t="str">
        <f>IF(H750="",IF(H749="","",SUM($K$6:K749)),L750-J750)</f>
        <v/>
      </c>
      <c r="L750" s="2" t="str">
        <f>IF(H750="",IF(H749="","",SUM($L$6:L749)),I750*(100%+($G$2/12))^($J$2-H749)*($G$2/12)/((100%+$G$2/12)^($J$2-H749)-1))</f>
        <v/>
      </c>
      <c r="P750" s="44" t="str">
        <f t="shared" si="86"/>
        <v/>
      </c>
      <c r="Q750" s="44" t="str">
        <f t="shared" si="89"/>
        <v/>
      </c>
      <c r="R750" s="2" t="str">
        <f t="shared" si="90"/>
        <v/>
      </c>
      <c r="S750" s="12" t="str">
        <f t="shared" si="91"/>
        <v/>
      </c>
    </row>
    <row r="751" spans="3:19" x14ac:dyDescent="0.35">
      <c r="C751" s="2" t="str">
        <f t="shared" si="92"/>
        <v/>
      </c>
      <c r="D751" s="2" t="str">
        <f>IF(B751="",IF(B750="","",SUM($D$6:D750)),C751*($G$2/12))</f>
        <v/>
      </c>
      <c r="E751" s="2" t="str">
        <f>IF(B751="",IF(B750="","",SUM($E$6:E750)),(E750+(C750*((1+$G$1)^(1/12)-1))/($J$2-B749)))</f>
        <v/>
      </c>
      <c r="F751" s="2" t="str">
        <f>IF(B751="",IF(B750="","",SUM($F$6:F750)),D751+E751)</f>
        <v/>
      </c>
      <c r="H751" s="1" t="str">
        <f t="shared" si="87"/>
        <v/>
      </c>
      <c r="I751" s="2" t="str">
        <f t="shared" si="88"/>
        <v/>
      </c>
      <c r="J751" s="2" t="str">
        <f>IF(H751="",IF(H750="","",SUM(J$6:J750)),I751*($G$2/12))</f>
        <v/>
      </c>
      <c r="K751" s="2" t="str">
        <f>IF(H751="",IF(H750="","",SUM($K$6:K750)),L751-J751)</f>
        <v/>
      </c>
      <c r="L751" s="2" t="str">
        <f>IF(H751="",IF(H750="","",SUM($L$6:L750)),I751*(100%+($G$2/12))^($J$2-H750)*($G$2/12)/((100%+$G$2/12)^($J$2-H750)-1))</f>
        <v/>
      </c>
      <c r="P751" s="44" t="str">
        <f t="shared" si="86"/>
        <v/>
      </c>
      <c r="Q751" s="44" t="str">
        <f t="shared" si="89"/>
        <v/>
      </c>
      <c r="R751" s="2" t="str">
        <f t="shared" si="90"/>
        <v/>
      </c>
      <c r="S751" s="12" t="str">
        <f t="shared" si="91"/>
        <v/>
      </c>
    </row>
    <row r="752" spans="3:19" x14ac:dyDescent="0.35">
      <c r="C752" s="2" t="str">
        <f t="shared" si="92"/>
        <v/>
      </c>
      <c r="D752" s="2" t="str">
        <f>IF(B752="",IF(B751="","",SUM($D$6:D751)),C752*($G$2/12))</f>
        <v/>
      </c>
      <c r="E752" s="2" t="str">
        <f>IF(B752="",IF(B751="","",SUM($E$6:E751)),(E751+(C751*((1+$G$1)^(1/12)-1))/($J$2-B750)))</f>
        <v/>
      </c>
      <c r="F752" s="2" t="str">
        <f>IF(B752="",IF(B751="","",SUM($F$6:F751)),D752+E752)</f>
        <v/>
      </c>
      <c r="H752" s="1" t="str">
        <f t="shared" si="87"/>
        <v/>
      </c>
      <c r="I752" s="2" t="str">
        <f t="shared" si="88"/>
        <v/>
      </c>
      <c r="J752" s="2" t="str">
        <f>IF(H752="",IF(H751="","",SUM(J$6:J751)),I752*($G$2/12))</f>
        <v/>
      </c>
      <c r="K752" s="2" t="str">
        <f>IF(H752="",IF(H751="","",SUM($K$6:K751)),L752-J752)</f>
        <v/>
      </c>
      <c r="L752" s="2" t="str">
        <f>IF(H752="",IF(H751="","",SUM($L$6:L751)),I752*(100%+($G$2/12))^($J$2-H751)*($G$2/12)/((100%+$G$2/12)^($J$2-H751)-1))</f>
        <v/>
      </c>
      <c r="P752" s="44" t="str">
        <f t="shared" si="86"/>
        <v/>
      </c>
      <c r="Q752" s="44" t="str">
        <f t="shared" si="89"/>
        <v/>
      </c>
      <c r="R752" s="2" t="str">
        <f t="shared" si="90"/>
        <v/>
      </c>
      <c r="S752" s="12" t="str">
        <f t="shared" si="91"/>
        <v/>
      </c>
    </row>
    <row r="753" spans="3:19" x14ac:dyDescent="0.35">
      <c r="C753" s="2" t="str">
        <f t="shared" si="92"/>
        <v/>
      </c>
      <c r="D753" s="2" t="str">
        <f>IF(B753="",IF(B752="","",SUM($D$6:D752)),C753*($G$2/12))</f>
        <v/>
      </c>
      <c r="E753" s="2" t="str">
        <f>IF(B753="",IF(B752="","",SUM($E$6:E752)),(E752+(C752*((1+$G$1)^(1/12)-1))/($J$2-B751)))</f>
        <v/>
      </c>
      <c r="F753" s="2" t="str">
        <f>IF(B753="",IF(B752="","",SUM($F$6:F752)),D753+E753)</f>
        <v/>
      </c>
      <c r="H753" s="1" t="str">
        <f t="shared" si="87"/>
        <v/>
      </c>
      <c r="I753" s="2" t="str">
        <f t="shared" si="88"/>
        <v/>
      </c>
      <c r="J753" s="2" t="str">
        <f>IF(H753="",IF(H752="","",SUM(J$6:J752)),I753*($G$2/12))</f>
        <v/>
      </c>
      <c r="K753" s="2" t="str">
        <f>IF(H753="",IF(H752="","",SUM($K$6:K752)),L753-J753)</f>
        <v/>
      </c>
      <c r="L753" s="2" t="str">
        <f>IF(H753="",IF(H752="","",SUM($L$6:L752)),I753*(100%+($G$2/12))^($J$2-H752)*($G$2/12)/((100%+$G$2/12)^($J$2-H752)-1))</f>
        <v/>
      </c>
      <c r="P753" s="44" t="str">
        <f t="shared" si="86"/>
        <v/>
      </c>
      <c r="Q753" s="44" t="str">
        <f t="shared" si="89"/>
        <v/>
      </c>
      <c r="R753" s="2" t="str">
        <f t="shared" si="90"/>
        <v/>
      </c>
      <c r="S753" s="12" t="str">
        <f t="shared" si="91"/>
        <v/>
      </c>
    </row>
    <row r="754" spans="3:19" x14ac:dyDescent="0.35">
      <c r="C754" s="2" t="str">
        <f t="shared" si="92"/>
        <v/>
      </c>
      <c r="D754" s="2" t="str">
        <f>IF(B754="",IF(B753="","",SUM($D$6:D753)),C754*($G$2/12))</f>
        <v/>
      </c>
      <c r="E754" s="2" t="str">
        <f>IF(B754="",IF(B753="","",SUM($E$6:E753)),(E753+(C753*((1+$G$1)^(1/12)-1))/($J$2-B752)))</f>
        <v/>
      </c>
      <c r="F754" s="2" t="str">
        <f>IF(B754="",IF(B753="","",SUM($F$6:F753)),D754+E754)</f>
        <v/>
      </c>
      <c r="H754" s="1" t="str">
        <f t="shared" si="87"/>
        <v/>
      </c>
      <c r="I754" s="2" t="str">
        <f t="shared" si="88"/>
        <v/>
      </c>
      <c r="J754" s="2" t="str">
        <f>IF(H754="",IF(H753="","",SUM(J$6:J753)),I754*($G$2/12))</f>
        <v/>
      </c>
      <c r="K754" s="2" t="str">
        <f>IF(H754="",IF(H753="","",SUM($K$6:K753)),L754-J754)</f>
        <v/>
      </c>
      <c r="L754" s="2" t="str">
        <f>IF(H754="",IF(H753="","",SUM($L$6:L753)),I754*(100%+($G$2/12))^($J$2-H753)*($G$2/12)/((100%+$G$2/12)^($J$2-H753)-1))</f>
        <v/>
      </c>
      <c r="P754" s="44" t="str">
        <f t="shared" si="86"/>
        <v/>
      </c>
      <c r="Q754" s="44" t="str">
        <f t="shared" si="89"/>
        <v/>
      </c>
      <c r="R754" s="2" t="str">
        <f t="shared" si="90"/>
        <v/>
      </c>
      <c r="S754" s="12" t="str">
        <f t="shared" si="91"/>
        <v/>
      </c>
    </row>
    <row r="755" spans="3:19" x14ac:dyDescent="0.35">
      <c r="C755" s="2" t="str">
        <f t="shared" si="92"/>
        <v/>
      </c>
      <c r="D755" s="2" t="str">
        <f>IF(B755="",IF(B754="","",SUM($D$6:D754)),C755*($G$2/12))</f>
        <v/>
      </c>
      <c r="E755" s="2" t="str">
        <f>IF(B755="",IF(B754="","",SUM($E$6:E754)),(E754+(C754*((1+$G$1)^(1/12)-1))/($J$2-B753)))</f>
        <v/>
      </c>
      <c r="F755" s="2" t="str">
        <f>IF(B755="",IF(B754="","",SUM($F$6:F754)),D755+E755)</f>
        <v/>
      </c>
      <c r="H755" s="1" t="str">
        <f t="shared" si="87"/>
        <v/>
      </c>
      <c r="I755" s="2" t="str">
        <f t="shared" si="88"/>
        <v/>
      </c>
      <c r="J755" s="2" t="str">
        <f>IF(H755="",IF(H754="","",SUM(J$6:J754)),I755*($G$2/12))</f>
        <v/>
      </c>
      <c r="K755" s="2" t="str">
        <f>IF(H755="",IF(H754="","",SUM($K$6:K754)),L755-J755)</f>
        <v/>
      </c>
      <c r="L755" s="2" t="str">
        <f>IF(H755="",IF(H754="","",SUM($L$6:L754)),I755*(100%+($G$2/12))^($J$2-H754)*($G$2/12)/((100%+$G$2/12)^($J$2-H754)-1))</f>
        <v/>
      </c>
      <c r="P755" s="44" t="str">
        <f t="shared" si="86"/>
        <v/>
      </c>
      <c r="Q755" s="44" t="str">
        <f t="shared" si="89"/>
        <v/>
      </c>
      <c r="R755" s="2" t="str">
        <f t="shared" si="90"/>
        <v/>
      </c>
      <c r="S755" s="12" t="str">
        <f t="shared" si="91"/>
        <v/>
      </c>
    </row>
    <row r="756" spans="3:19" x14ac:dyDescent="0.35">
      <c r="C756" s="2" t="str">
        <f t="shared" si="92"/>
        <v/>
      </c>
      <c r="D756" s="2" t="str">
        <f>IF(B756="",IF(B755="","",SUM($D$6:D755)),C756*($G$2/12))</f>
        <v/>
      </c>
      <c r="E756" s="2" t="str">
        <f>IF(B756="",IF(B755="","",SUM($E$6:E755)),(E755+(C755*((1+$G$1)^(1/12)-1))/($J$2-B754)))</f>
        <v/>
      </c>
      <c r="F756" s="2" t="str">
        <f>IF(B756="",IF(B755="","",SUM($F$6:F755)),D756+E756)</f>
        <v/>
      </c>
      <c r="H756" s="1" t="str">
        <f t="shared" si="87"/>
        <v/>
      </c>
      <c r="I756" s="2" t="str">
        <f t="shared" si="88"/>
        <v/>
      </c>
      <c r="J756" s="2" t="str">
        <f>IF(H756="",IF(H755="","",SUM(J$6:J755)),I756*($G$2/12))</f>
        <v/>
      </c>
      <c r="K756" s="2" t="str">
        <f>IF(H756="",IF(H755="","",SUM($K$6:K755)),L756-J756)</f>
        <v/>
      </c>
      <c r="L756" s="2" t="str">
        <f>IF(H756="",IF(H755="","",SUM($L$6:L755)),I756*(100%+($G$2/12))^($J$2-H755)*($G$2/12)/((100%+$G$2/12)^($J$2-H755)-1))</f>
        <v/>
      </c>
      <c r="P756" s="44" t="str">
        <f t="shared" si="86"/>
        <v/>
      </c>
      <c r="Q756" s="44" t="str">
        <f t="shared" si="89"/>
        <v/>
      </c>
      <c r="R756" s="2" t="str">
        <f t="shared" si="90"/>
        <v/>
      </c>
      <c r="S756" s="12" t="str">
        <f t="shared" si="91"/>
        <v/>
      </c>
    </row>
    <row r="757" spans="3:19" x14ac:dyDescent="0.35">
      <c r="C757" s="2" t="str">
        <f t="shared" si="92"/>
        <v/>
      </c>
      <c r="D757" s="2" t="str">
        <f>IF(B757="",IF(B756="","",SUM($D$6:D756)),C757*($G$2/12))</f>
        <v/>
      </c>
      <c r="E757" s="2" t="str">
        <f>IF(B757="",IF(B756="","",SUM($E$6:E756)),(E756+(C756*((1+$G$1)^(1/12)-1))/($J$2-B755)))</f>
        <v/>
      </c>
      <c r="F757" s="2" t="str">
        <f>IF(B757="",IF(B756="","",SUM($F$6:F756)),D757+E757)</f>
        <v/>
      </c>
      <c r="H757" s="1" t="str">
        <f t="shared" si="87"/>
        <v/>
      </c>
      <c r="I757" s="2" t="str">
        <f t="shared" si="88"/>
        <v/>
      </c>
      <c r="J757" s="2" t="str">
        <f>IF(H757="",IF(H756="","",SUM(J$6:J756)),I757*($G$2/12))</f>
        <v/>
      </c>
      <c r="K757" s="2" t="str">
        <f>IF(H757="",IF(H756="","",SUM($K$6:K756)),L757-J757)</f>
        <v/>
      </c>
      <c r="L757" s="2" t="str">
        <f>IF(H757="",IF(H756="","",SUM($L$6:L756)),I757*(100%+($G$2/12))^($J$2-H756)*($G$2/12)/((100%+$G$2/12)^($J$2-H756)-1))</f>
        <v/>
      </c>
      <c r="P757" s="44" t="str">
        <f t="shared" si="86"/>
        <v/>
      </c>
      <c r="Q757" s="44" t="str">
        <f t="shared" si="89"/>
        <v/>
      </c>
      <c r="R757" s="2" t="str">
        <f t="shared" si="90"/>
        <v/>
      </c>
      <c r="S757" s="12" t="str">
        <f t="shared" si="91"/>
        <v/>
      </c>
    </row>
    <row r="758" spans="3:19" x14ac:dyDescent="0.35">
      <c r="C758" s="2" t="str">
        <f t="shared" si="92"/>
        <v/>
      </c>
      <c r="D758" s="2" t="str">
        <f>IF(B758="",IF(B757="","",SUM($D$6:D757)),C758*($G$2/12))</f>
        <v/>
      </c>
      <c r="E758" s="2" t="str">
        <f>IF(B758="",IF(B757="","",SUM($E$6:E757)),(E757+(C757*((1+$G$1)^(1/12)-1))/($J$2-B756)))</f>
        <v/>
      </c>
      <c r="F758" s="2" t="str">
        <f>IF(B758="",IF(B757="","",SUM($F$6:F757)),D758+E758)</f>
        <v/>
      </c>
      <c r="H758" s="1" t="str">
        <f t="shared" si="87"/>
        <v/>
      </c>
      <c r="I758" s="2" t="str">
        <f t="shared" si="88"/>
        <v/>
      </c>
      <c r="J758" s="2" t="str">
        <f>IF(H758="",IF(H757="","",SUM(J$6:J757)),I758*($G$2/12))</f>
        <v/>
      </c>
      <c r="K758" s="2" t="str">
        <f>IF(H758="",IF(H757="","",SUM($K$6:K757)),L758-J758)</f>
        <v/>
      </c>
      <c r="L758" s="2" t="str">
        <f>IF(H758="",IF(H757="","",SUM($L$6:L757)),I758*(100%+($G$2/12))^($J$2-H757)*($G$2/12)/((100%+$G$2/12)^($J$2-H757)-1))</f>
        <v/>
      </c>
      <c r="P758" s="44" t="str">
        <f t="shared" si="86"/>
        <v/>
      </c>
      <c r="Q758" s="44" t="str">
        <f t="shared" si="89"/>
        <v/>
      </c>
      <c r="R758" s="2" t="str">
        <f t="shared" si="90"/>
        <v/>
      </c>
      <c r="S758" s="12" t="str">
        <f t="shared" si="91"/>
        <v/>
      </c>
    </row>
    <row r="759" spans="3:19" x14ac:dyDescent="0.35">
      <c r="C759" s="2" t="str">
        <f t="shared" si="92"/>
        <v/>
      </c>
      <c r="D759" s="2" t="str">
        <f>IF(B759="",IF(B758="","",SUM($D$6:D758)),C759*($G$2/12))</f>
        <v/>
      </c>
      <c r="E759" s="2" t="str">
        <f>IF(B759="",IF(B758="","",SUM($E$6:E758)),(E758+(C758*((1+$G$1)^(1/12)-1))/($J$2-B757)))</f>
        <v/>
      </c>
      <c r="F759" s="2" t="str">
        <f>IF(B759="",IF(B758="","",SUM($F$6:F758)),D759+E759)</f>
        <v/>
      </c>
      <c r="H759" s="1" t="str">
        <f t="shared" si="87"/>
        <v/>
      </c>
      <c r="I759" s="2" t="str">
        <f t="shared" si="88"/>
        <v/>
      </c>
      <c r="J759" s="2" t="str">
        <f>IF(H759="",IF(H758="","",SUM(J$6:J758)),I759*($G$2/12))</f>
        <v/>
      </c>
      <c r="K759" s="2" t="str">
        <f>IF(H759="",IF(H758="","",SUM($K$6:K758)),L759-J759)</f>
        <v/>
      </c>
      <c r="L759" s="2" t="str">
        <f>IF(H759="",IF(H758="","",SUM($L$6:L758)),I759*(100%+($G$2/12))^($J$2-H758)*($G$2/12)/((100%+$G$2/12)^($J$2-H758)-1))</f>
        <v/>
      </c>
      <c r="P759" s="44" t="str">
        <f t="shared" si="86"/>
        <v/>
      </c>
      <c r="Q759" s="44" t="str">
        <f t="shared" si="89"/>
        <v/>
      </c>
      <c r="R759" s="2" t="str">
        <f t="shared" si="90"/>
        <v/>
      </c>
      <c r="S759" s="12" t="str">
        <f t="shared" si="91"/>
        <v/>
      </c>
    </row>
    <row r="760" spans="3:19" x14ac:dyDescent="0.35">
      <c r="C760" s="2" t="str">
        <f t="shared" si="92"/>
        <v/>
      </c>
      <c r="D760" s="2" t="str">
        <f>IF(B760="",IF(B759="","",SUM($D$6:D759)),C760*($G$2/12))</f>
        <v/>
      </c>
      <c r="E760" s="2" t="str">
        <f>IF(B760="",IF(B759="","",SUM($E$6:E759)),(E759+(C759*((1+$G$1)^(1/12)-1))/($J$2-B758)))</f>
        <v/>
      </c>
      <c r="F760" s="2" t="str">
        <f>IF(B760="",IF(B759="","",SUM($F$6:F759)),D760+E760)</f>
        <v/>
      </c>
      <c r="H760" s="1" t="str">
        <f t="shared" si="87"/>
        <v/>
      </c>
      <c r="I760" s="2" t="str">
        <f t="shared" si="88"/>
        <v/>
      </c>
      <c r="J760" s="2" t="str">
        <f>IF(H760="",IF(H759="","",SUM(J$6:J759)),I760*($G$2/12))</f>
        <v/>
      </c>
      <c r="K760" s="2" t="str">
        <f>IF(H760="",IF(H759="","",SUM($K$6:K759)),L760-J760)</f>
        <v/>
      </c>
      <c r="L760" s="2" t="str">
        <f>IF(H760="",IF(H759="","",SUM($L$6:L759)),I760*(100%+($G$2/12))^($J$2-H759)*($G$2/12)/((100%+$G$2/12)^($J$2-H759)-1))</f>
        <v/>
      </c>
      <c r="P760" s="44" t="str">
        <f t="shared" si="86"/>
        <v/>
      </c>
      <c r="Q760" s="44" t="str">
        <f t="shared" si="89"/>
        <v/>
      </c>
      <c r="R760" s="2" t="str">
        <f t="shared" si="90"/>
        <v/>
      </c>
      <c r="S760" s="12" t="str">
        <f t="shared" si="91"/>
        <v/>
      </c>
    </row>
    <row r="761" spans="3:19" x14ac:dyDescent="0.35">
      <c r="C761" s="2" t="str">
        <f t="shared" si="92"/>
        <v/>
      </c>
      <c r="D761" s="2" t="str">
        <f>IF(B761="",IF(B760="","",SUM($D$6:D760)),C761*($G$2/12))</f>
        <v/>
      </c>
      <c r="E761" s="2" t="str">
        <f>IF(B761="",IF(B760="","",SUM($E$6:E760)),(E760+(C760*((1+$G$1)^(1/12)-1))/($J$2-B759)))</f>
        <v/>
      </c>
      <c r="F761" s="2" t="str">
        <f>IF(B761="",IF(B760="","",SUM($F$6:F760)),D761+E761)</f>
        <v/>
      </c>
      <c r="H761" s="1" t="str">
        <f t="shared" si="87"/>
        <v/>
      </c>
      <c r="I761" s="2" t="str">
        <f t="shared" si="88"/>
        <v/>
      </c>
      <c r="J761" s="2" t="str">
        <f>IF(H761="",IF(H760="","",SUM(J$6:J760)),I761*($G$2/12))</f>
        <v/>
      </c>
      <c r="K761" s="2" t="str">
        <f>IF(H761="",IF(H760="","",SUM($K$6:K760)),L761-J761)</f>
        <v/>
      </c>
      <c r="L761" s="2" t="str">
        <f>IF(H761="",IF(H760="","",SUM($L$6:L760)),I761*(100%+($G$2/12))^($J$2-H760)*($G$2/12)/((100%+$G$2/12)^($J$2-H760)-1))</f>
        <v/>
      </c>
      <c r="P761" s="44" t="str">
        <f t="shared" si="86"/>
        <v/>
      </c>
      <c r="Q761" s="44" t="str">
        <f t="shared" si="89"/>
        <v/>
      </c>
      <c r="R761" s="2" t="str">
        <f t="shared" si="90"/>
        <v/>
      </c>
      <c r="S761" s="12" t="str">
        <f t="shared" si="91"/>
        <v/>
      </c>
    </row>
    <row r="762" spans="3:19" x14ac:dyDescent="0.35">
      <c r="C762" s="2" t="str">
        <f t="shared" si="92"/>
        <v/>
      </c>
      <c r="D762" s="2" t="str">
        <f>IF(B762="",IF(B761="","",SUM($D$6:D761)),C762*($G$2/12))</f>
        <v/>
      </c>
      <c r="E762" s="2" t="str">
        <f>IF(B762="",IF(B761="","",SUM($E$6:E761)),(E761+(C761*((1+$G$1)^(1/12)-1))/($J$2-B760)))</f>
        <v/>
      </c>
      <c r="F762" s="2" t="str">
        <f>IF(B762="",IF(B761="","",SUM($F$6:F761)),D762+E762)</f>
        <v/>
      </c>
      <c r="H762" s="1" t="str">
        <f t="shared" si="87"/>
        <v/>
      </c>
      <c r="I762" s="2" t="str">
        <f t="shared" si="88"/>
        <v/>
      </c>
      <c r="J762" s="2" t="str">
        <f>IF(H762="",IF(H761="","",SUM(J$6:J761)),I762*($G$2/12))</f>
        <v/>
      </c>
      <c r="K762" s="2" t="str">
        <f>IF(H762="",IF(H761="","",SUM($K$6:K761)),L762-J762)</f>
        <v/>
      </c>
      <c r="L762" s="2" t="str">
        <f>IF(H762="",IF(H761="","",SUM($L$6:L761)),I762*(100%+($G$2/12))^($J$2-H761)*($G$2/12)/((100%+$G$2/12)^($J$2-H761)-1))</f>
        <v/>
      </c>
      <c r="P762" s="44" t="str">
        <f t="shared" si="86"/>
        <v/>
      </c>
      <c r="Q762" s="44" t="str">
        <f t="shared" si="89"/>
        <v/>
      </c>
      <c r="R762" s="2" t="str">
        <f t="shared" si="90"/>
        <v/>
      </c>
      <c r="S762" s="12" t="str">
        <f t="shared" si="91"/>
        <v/>
      </c>
    </row>
    <row r="763" spans="3:19" x14ac:dyDescent="0.35">
      <c r="C763" s="2" t="str">
        <f t="shared" si="92"/>
        <v/>
      </c>
      <c r="D763" s="2" t="str">
        <f>IF(B763="",IF(B762="","",SUM($D$6:D762)),C763*($G$2/12))</f>
        <v/>
      </c>
      <c r="E763" s="2" t="str">
        <f>IF(B763="",IF(B762="","",SUM($E$6:E762)),(E762+(C762*((1+$G$1)^(1/12)-1))/($J$2-B761)))</f>
        <v/>
      </c>
      <c r="F763" s="2" t="str">
        <f>IF(B763="",IF(B762="","",SUM($F$6:F762)),D763+E763)</f>
        <v/>
      </c>
      <c r="H763" s="1" t="str">
        <f t="shared" si="87"/>
        <v/>
      </c>
      <c r="I763" s="2" t="str">
        <f t="shared" si="88"/>
        <v/>
      </c>
      <c r="J763" s="2" t="str">
        <f>IF(H763="",IF(H762="","",SUM(J$6:J762)),I763*($G$2/12))</f>
        <v/>
      </c>
      <c r="K763" s="2" t="str">
        <f>IF(H763="",IF(H762="","",SUM($K$6:K762)),L763-J763)</f>
        <v/>
      </c>
      <c r="L763" s="2" t="str">
        <f>IF(H763="",IF(H762="","",SUM($L$6:L762)),I763*(100%+($G$2/12))^($J$2-H762)*($G$2/12)/((100%+$G$2/12)^($J$2-H762)-1))</f>
        <v/>
      </c>
      <c r="P763" s="44" t="str">
        <f t="shared" si="86"/>
        <v/>
      </c>
      <c r="Q763" s="44" t="str">
        <f t="shared" si="89"/>
        <v/>
      </c>
      <c r="R763" s="2" t="str">
        <f t="shared" si="90"/>
        <v/>
      </c>
      <c r="S763" s="12" t="str">
        <f t="shared" si="91"/>
        <v/>
      </c>
    </row>
    <row r="764" spans="3:19" x14ac:dyDescent="0.35">
      <c r="C764" s="2" t="str">
        <f t="shared" si="92"/>
        <v/>
      </c>
      <c r="D764" s="2" t="str">
        <f>IF(B764="",IF(B763="","",SUM($D$6:D763)),C764*($G$2/12))</f>
        <v/>
      </c>
      <c r="E764" s="2" t="str">
        <f>IF(B764="",IF(B763="","",SUM($E$6:E763)),(E763+(C763*((1+$G$1)^(1/12)-1))/($J$2-B762)))</f>
        <v/>
      </c>
      <c r="F764" s="2" t="str">
        <f>IF(B764="",IF(B763="","",SUM($F$6:F763)),D764+E764)</f>
        <v/>
      </c>
      <c r="H764" s="1" t="str">
        <f t="shared" si="87"/>
        <v/>
      </c>
      <c r="I764" s="2" t="str">
        <f t="shared" si="88"/>
        <v/>
      </c>
      <c r="J764" s="2" t="str">
        <f>IF(H764="",IF(H763="","",SUM(J$6:J763)),I764*($G$2/12))</f>
        <v/>
      </c>
      <c r="K764" s="2" t="str">
        <f>IF(H764="",IF(H763="","",SUM($K$6:K763)),L764-J764)</f>
        <v/>
      </c>
      <c r="L764" s="2" t="str">
        <f>IF(H764="",IF(H763="","",SUM($L$6:L763)),I764*(100%+($G$2/12))^($J$2-H763)*($G$2/12)/((100%+$G$2/12)^($J$2-H763)-1))</f>
        <v/>
      </c>
      <c r="P764" s="44" t="str">
        <f t="shared" si="86"/>
        <v/>
      </c>
      <c r="Q764" s="44" t="str">
        <f t="shared" si="89"/>
        <v/>
      </c>
      <c r="R764" s="2" t="str">
        <f t="shared" si="90"/>
        <v/>
      </c>
      <c r="S764" s="12" t="str">
        <f t="shared" si="91"/>
        <v/>
      </c>
    </row>
    <row r="765" spans="3:19" x14ac:dyDescent="0.35">
      <c r="C765" s="2" t="str">
        <f t="shared" si="92"/>
        <v/>
      </c>
      <c r="D765" s="2" t="str">
        <f>IF(B765="",IF(B764="","",SUM($D$6:D764)),C765*($G$2/12))</f>
        <v/>
      </c>
      <c r="E765" s="2" t="str">
        <f>IF(B765="",IF(B764="","",SUM($E$6:E764)),(E764+(C764*((1+$G$1)^(1/12)-1))/($J$2-B763)))</f>
        <v/>
      </c>
      <c r="F765" s="2" t="str">
        <f>IF(B765="",IF(B764="","",SUM($F$6:F764)),D765+E765)</f>
        <v/>
      </c>
      <c r="H765" s="1" t="str">
        <f t="shared" si="87"/>
        <v/>
      </c>
      <c r="I765" s="2" t="str">
        <f t="shared" si="88"/>
        <v/>
      </c>
      <c r="J765" s="2" t="str">
        <f>IF(H765="",IF(H764="","",SUM(J$6:J764)),I765*($G$2/12))</f>
        <v/>
      </c>
      <c r="K765" s="2" t="str">
        <f>IF(H765="",IF(H764="","",SUM($K$6:K764)),L765-J765)</f>
        <v/>
      </c>
      <c r="L765" s="2" t="str">
        <f>IF(H765="",IF(H764="","",SUM($L$6:L764)),I765*(100%+($G$2/12))^($J$2-H764)*($G$2/12)/((100%+$G$2/12)^($J$2-H764)-1))</f>
        <v/>
      </c>
      <c r="P765" s="44" t="str">
        <f t="shared" si="86"/>
        <v/>
      </c>
      <c r="Q765" s="44" t="str">
        <f t="shared" si="89"/>
        <v/>
      </c>
      <c r="R765" s="2" t="str">
        <f t="shared" si="90"/>
        <v/>
      </c>
      <c r="S765" s="12" t="str">
        <f t="shared" si="91"/>
        <v/>
      </c>
    </row>
    <row r="766" spans="3:19" x14ac:dyDescent="0.35">
      <c r="C766" s="2" t="str">
        <f t="shared" si="92"/>
        <v/>
      </c>
      <c r="D766" s="2" t="str">
        <f>IF(B766="",IF(B765="","",SUM($D$6:D765)),C766*($G$2/12))</f>
        <v/>
      </c>
      <c r="E766" s="2" t="str">
        <f>IF(B766="",IF(B765="","",SUM($E$6:E765)),(E765+(C765*((1+$G$1)^(1/12)-1))/($J$2-B764)))</f>
        <v/>
      </c>
      <c r="F766" s="2" t="str">
        <f>IF(B766="",IF(B765="","",SUM($F$6:F765)),D766+E766)</f>
        <v/>
      </c>
      <c r="H766" s="1" t="str">
        <f t="shared" si="87"/>
        <v/>
      </c>
      <c r="I766" s="2" t="str">
        <f t="shared" si="88"/>
        <v/>
      </c>
      <c r="J766" s="2" t="str">
        <f>IF(H766="",IF(H765="","",SUM(J$6:J765)),I766*($G$2/12))</f>
        <v/>
      </c>
      <c r="K766" s="2" t="str">
        <f>IF(H766="",IF(H765="","",SUM($K$6:K765)),L766-J766)</f>
        <v/>
      </c>
      <c r="L766" s="2" t="str">
        <f>IF(H766="",IF(H765="","",SUM($L$6:L765)),I766*(100%+($G$2/12))^($J$2-H765)*($G$2/12)/((100%+$G$2/12)^($J$2-H765)-1))</f>
        <v/>
      </c>
      <c r="P766" s="44" t="str">
        <f t="shared" si="86"/>
        <v/>
      </c>
      <c r="Q766" s="44" t="str">
        <f t="shared" si="89"/>
        <v/>
      </c>
      <c r="R766" s="2" t="str">
        <f t="shared" si="90"/>
        <v/>
      </c>
      <c r="S766" s="12" t="str">
        <f t="shared" si="91"/>
        <v/>
      </c>
    </row>
    <row r="767" spans="3:19" x14ac:dyDescent="0.35">
      <c r="C767" s="2" t="str">
        <f t="shared" si="92"/>
        <v/>
      </c>
      <c r="D767" s="2" t="str">
        <f>IF(B767="",IF(B766="","",SUM($D$6:D766)),C767*($G$2/12))</f>
        <v/>
      </c>
      <c r="E767" s="2" t="str">
        <f>IF(B767="",IF(B766="","",SUM($E$6:E766)),(E766+(C766*((1+$G$1)^(1/12)-1))/($J$2-B765)))</f>
        <v/>
      </c>
      <c r="F767" s="2" t="str">
        <f>IF(B767="",IF(B766="","",SUM($F$6:F766)),D767+E767)</f>
        <v/>
      </c>
      <c r="H767" s="1" t="str">
        <f t="shared" si="87"/>
        <v/>
      </c>
      <c r="I767" s="2" t="str">
        <f t="shared" si="88"/>
        <v/>
      </c>
      <c r="J767" s="2" t="str">
        <f>IF(H767="",IF(H766="","",SUM(J$6:J766)),I767*($G$2/12))</f>
        <v/>
      </c>
      <c r="K767" s="2" t="str">
        <f>IF(H767="",IF(H766="","",SUM($K$6:K766)),L767-J767)</f>
        <v/>
      </c>
      <c r="L767" s="2" t="str">
        <f>IF(H767="",IF(H766="","",SUM($L$6:L766)),I767*(100%+($G$2/12))^($J$2-H766)*($G$2/12)/((100%+$G$2/12)^($J$2-H766)-1))</f>
        <v/>
      </c>
      <c r="P767" s="44" t="str">
        <f t="shared" si="86"/>
        <v/>
      </c>
      <c r="Q767" s="44" t="str">
        <f t="shared" si="89"/>
        <v/>
      </c>
      <c r="R767" s="2" t="str">
        <f t="shared" si="90"/>
        <v/>
      </c>
      <c r="S767" s="12" t="str">
        <f t="shared" si="91"/>
        <v/>
      </c>
    </row>
    <row r="768" spans="3:19" x14ac:dyDescent="0.35">
      <c r="C768" s="2" t="str">
        <f t="shared" si="92"/>
        <v/>
      </c>
      <c r="D768" s="2" t="str">
        <f>IF(B768="",IF(B767="","",SUM($D$6:D767)),C768*($G$2/12))</f>
        <v/>
      </c>
      <c r="E768" s="2" t="str">
        <f>IF(B768="",IF(B767="","",SUM($E$6:E767)),(E767+(C767*((1+$G$1)^(1/12)-1))/($J$2-B766)))</f>
        <v/>
      </c>
      <c r="F768" s="2" t="str">
        <f>IF(B768="",IF(B767="","",SUM($F$6:F767)),D768+E768)</f>
        <v/>
      </c>
      <c r="H768" s="1" t="str">
        <f t="shared" si="87"/>
        <v/>
      </c>
      <c r="I768" s="2" t="str">
        <f t="shared" si="88"/>
        <v/>
      </c>
      <c r="J768" s="2" t="str">
        <f>IF(H768="",IF(H767="","",SUM(J$6:J767)),I768*($G$2/12))</f>
        <v/>
      </c>
      <c r="K768" s="2" t="str">
        <f>IF(H768="",IF(H767="","",SUM($K$6:K767)),L768-J768)</f>
        <v/>
      </c>
      <c r="L768" s="2" t="str">
        <f>IF(H768="",IF(H767="","",SUM($L$6:L767)),I768*(100%+($G$2/12))^($J$2-H767)*($G$2/12)/((100%+$G$2/12)^($J$2-H767)-1))</f>
        <v/>
      </c>
      <c r="P768" s="44" t="str">
        <f t="shared" si="86"/>
        <v/>
      </c>
      <c r="Q768" s="44" t="str">
        <f t="shared" si="89"/>
        <v/>
      </c>
      <c r="R768" s="2" t="str">
        <f t="shared" si="90"/>
        <v/>
      </c>
      <c r="S768" s="12" t="str">
        <f t="shared" si="91"/>
        <v/>
      </c>
    </row>
    <row r="769" spans="3:19" x14ac:dyDescent="0.35">
      <c r="C769" s="2" t="str">
        <f t="shared" si="92"/>
        <v/>
      </c>
      <c r="D769" s="2" t="str">
        <f>IF(B769="",IF(B768="","",SUM($D$6:D768)),C769*($G$2/12))</f>
        <v/>
      </c>
      <c r="E769" s="2" t="str">
        <f>IF(B769="",IF(B768="","",SUM($E$6:E768)),(E768+(C768*((1+$G$1)^(1/12)-1))/($J$2-B767)))</f>
        <v/>
      </c>
      <c r="F769" s="2" t="str">
        <f>IF(B769="",IF(B768="","",SUM($F$6:F768)),D769+E769)</f>
        <v/>
      </c>
      <c r="H769" s="1" t="str">
        <f t="shared" si="87"/>
        <v/>
      </c>
      <c r="I769" s="2" t="str">
        <f t="shared" si="88"/>
        <v/>
      </c>
      <c r="J769" s="2" t="str">
        <f>IF(H769="",IF(H768="","",SUM(J$6:J768)),I769*($G$2/12))</f>
        <v/>
      </c>
      <c r="K769" s="2" t="str">
        <f>IF(H769="",IF(H768="","",SUM($K$6:K768)),L769-J769)</f>
        <v/>
      </c>
      <c r="L769" s="2" t="str">
        <f>IF(H769="",IF(H768="","",SUM($L$6:L768)),I769*(100%+($G$2/12))^($J$2-H768)*($G$2/12)/((100%+$G$2/12)^($J$2-H768)-1))</f>
        <v/>
      </c>
      <c r="P769" s="44" t="str">
        <f t="shared" si="86"/>
        <v/>
      </c>
      <c r="Q769" s="44" t="str">
        <f t="shared" si="89"/>
        <v/>
      </c>
      <c r="R769" s="2" t="str">
        <f t="shared" si="90"/>
        <v/>
      </c>
      <c r="S769" s="12" t="str">
        <f t="shared" si="91"/>
        <v/>
      </c>
    </row>
    <row r="770" spans="3:19" x14ac:dyDescent="0.35">
      <c r="C770" s="2" t="str">
        <f t="shared" si="92"/>
        <v/>
      </c>
      <c r="D770" s="2" t="str">
        <f>IF(B770="",IF(B769="","",SUM($D$6:D769)),C770*($G$2/12))</f>
        <v/>
      </c>
      <c r="E770" s="2" t="str">
        <f>IF(B770="",IF(B769="","",SUM($E$6:E769)),(E769+(C769*((1+$G$1)^(1/12)-1))/($J$2-B768)))</f>
        <v/>
      </c>
      <c r="F770" s="2" t="str">
        <f>IF(B770="",IF(B769="","",SUM($F$6:F769)),D770+E770)</f>
        <v/>
      </c>
      <c r="H770" s="1" t="str">
        <f t="shared" si="87"/>
        <v/>
      </c>
      <c r="I770" s="2" t="str">
        <f t="shared" si="88"/>
        <v/>
      </c>
      <c r="J770" s="2" t="str">
        <f>IF(H770="",IF(H769="","",SUM(J$6:J769)),I770*($G$2/12))</f>
        <v/>
      </c>
      <c r="K770" s="2" t="str">
        <f>IF(H770="",IF(H769="","",SUM($K$6:K769)),L770-J770)</f>
        <v/>
      </c>
      <c r="L770" s="2" t="str">
        <f>IF(H770="",IF(H769="","",SUM($L$6:L769)),I770*(100%+($G$2/12))^($J$2-H769)*($G$2/12)/((100%+$G$2/12)^($J$2-H769)-1))</f>
        <v/>
      </c>
      <c r="P770" s="44" t="str">
        <f t="shared" si="86"/>
        <v/>
      </c>
      <c r="Q770" s="44" t="str">
        <f t="shared" si="89"/>
        <v/>
      </c>
      <c r="R770" s="2" t="str">
        <f t="shared" si="90"/>
        <v/>
      </c>
      <c r="S770" s="12" t="str">
        <f t="shared" si="91"/>
        <v/>
      </c>
    </row>
    <row r="771" spans="3:19" x14ac:dyDescent="0.35">
      <c r="C771" s="2" t="str">
        <f t="shared" si="92"/>
        <v/>
      </c>
      <c r="D771" s="2" t="str">
        <f>IF(B771="",IF(B770="","",SUM($D$6:D770)),C771*($G$2/12))</f>
        <v/>
      </c>
      <c r="E771" s="2" t="str">
        <f>IF(B771="",IF(B770="","",SUM($E$6:E770)),(E770+(C770*((1+$G$1)^(1/12)-1))/($J$2-B769)))</f>
        <v/>
      </c>
      <c r="F771" s="2" t="str">
        <f>IF(B771="",IF(B770="","",SUM($F$6:F770)),D771+E771)</f>
        <v/>
      </c>
      <c r="H771" s="1" t="str">
        <f t="shared" si="87"/>
        <v/>
      </c>
      <c r="I771" s="2" t="str">
        <f t="shared" si="88"/>
        <v/>
      </c>
      <c r="J771" s="2" t="str">
        <f>IF(H771="",IF(H770="","",SUM(J$6:J770)),I771*($G$2/12))</f>
        <v/>
      </c>
      <c r="K771" s="2" t="str">
        <f>IF(H771="",IF(H770="","",SUM($K$6:K770)),L771-J771)</f>
        <v/>
      </c>
      <c r="L771" s="2" t="str">
        <f>IF(H771="",IF(H770="","",SUM($L$6:L770)),I771*(100%+($G$2/12))^($J$2-H770)*($G$2/12)/((100%+$G$2/12)^($J$2-H770)-1))</f>
        <v/>
      </c>
      <c r="P771" s="44" t="str">
        <f t="shared" si="86"/>
        <v/>
      </c>
      <c r="Q771" s="44" t="str">
        <f t="shared" si="89"/>
        <v/>
      </c>
      <c r="R771" s="2" t="str">
        <f t="shared" si="90"/>
        <v/>
      </c>
      <c r="S771" s="12" t="str">
        <f t="shared" si="91"/>
        <v/>
      </c>
    </row>
    <row r="772" spans="3:19" x14ac:dyDescent="0.35">
      <c r="C772" s="2" t="str">
        <f t="shared" si="92"/>
        <v/>
      </c>
      <c r="D772" s="2" t="str">
        <f>IF(B772="",IF(B771="","",SUM($D$6:D771)),C772*($G$2/12))</f>
        <v/>
      </c>
      <c r="E772" s="2" t="str">
        <f>IF(B772="",IF(B771="","",SUM($E$6:E771)),(E771+(C771*((1+$G$1)^(1/12)-1))/($J$2-B770)))</f>
        <v/>
      </c>
      <c r="F772" s="2" t="str">
        <f>IF(B772="",IF(B771="","",SUM($F$6:F771)),D772+E772)</f>
        <v/>
      </c>
      <c r="H772" s="1" t="str">
        <f t="shared" si="87"/>
        <v/>
      </c>
      <c r="I772" s="2" t="str">
        <f t="shared" si="88"/>
        <v/>
      </c>
      <c r="J772" s="2" t="str">
        <f>IF(H772="",IF(H771="","",SUM(J$6:J771)),I772*($G$2/12))</f>
        <v/>
      </c>
      <c r="K772" s="2" t="str">
        <f>IF(H772="",IF(H771="","",SUM($K$6:K771)),L772-J772)</f>
        <v/>
      </c>
      <c r="L772" s="2" t="str">
        <f>IF(H772="",IF(H771="","",SUM($L$6:L771)),I772*(100%+($G$2/12))^($J$2-H771)*($G$2/12)/((100%+$G$2/12)^($J$2-H771)-1))</f>
        <v/>
      </c>
      <c r="P772" s="44" t="str">
        <f t="shared" si="86"/>
        <v/>
      </c>
      <c r="Q772" s="44" t="str">
        <f t="shared" si="89"/>
        <v/>
      </c>
      <c r="R772" s="2" t="str">
        <f t="shared" si="90"/>
        <v/>
      </c>
      <c r="S772" s="12" t="str">
        <f t="shared" si="91"/>
        <v/>
      </c>
    </row>
    <row r="773" spans="3:19" x14ac:dyDescent="0.35">
      <c r="C773" s="2" t="str">
        <f t="shared" si="92"/>
        <v/>
      </c>
      <c r="D773" s="2" t="str">
        <f>IF(B773="",IF(B772="","",SUM($D$6:D772)),C773*($G$2/12))</f>
        <v/>
      </c>
      <c r="E773" s="2" t="str">
        <f>IF(B773="",IF(B772="","",SUM($E$6:E772)),(E772+(C772*((1+$G$1)^(1/12)-1))/($J$2-B771)))</f>
        <v/>
      </c>
      <c r="F773" s="2" t="str">
        <f>IF(B773="",IF(B772="","",SUM($F$6:F772)),D773+E773)</f>
        <v/>
      </c>
      <c r="H773" s="1" t="str">
        <f t="shared" si="87"/>
        <v/>
      </c>
      <c r="I773" s="2" t="str">
        <f t="shared" si="88"/>
        <v/>
      </c>
      <c r="J773" s="2" t="str">
        <f>IF(H773="",IF(H772="","",SUM(J$6:J772)),I773*($G$2/12))</f>
        <v/>
      </c>
      <c r="K773" s="2" t="str">
        <f>IF(H773="",IF(H772="","",SUM($K$6:K772)),L773-J773)</f>
        <v/>
      </c>
      <c r="L773" s="2" t="str">
        <f>IF(H773="",IF(H772="","",SUM($L$6:L772)),I773*(100%+($G$2/12))^($J$2-H772)*($G$2/12)/((100%+$G$2/12)^($J$2-H772)-1))</f>
        <v/>
      </c>
      <c r="P773" s="44" t="str">
        <f t="shared" si="86"/>
        <v/>
      </c>
      <c r="Q773" s="44" t="str">
        <f t="shared" si="89"/>
        <v/>
      </c>
      <c r="R773" s="2" t="str">
        <f t="shared" si="90"/>
        <v/>
      </c>
      <c r="S773" s="12" t="str">
        <f t="shared" si="91"/>
        <v/>
      </c>
    </row>
    <row r="774" spans="3:19" x14ac:dyDescent="0.35">
      <c r="C774" s="2" t="str">
        <f t="shared" si="92"/>
        <v/>
      </c>
      <c r="D774" s="2" t="str">
        <f>IF(B774="",IF(B773="","",SUM($D$6:D773)),C774*($G$2/12))</f>
        <v/>
      </c>
      <c r="E774" s="2" t="str">
        <f>IF(B774="",IF(B773="","",SUM($E$6:E773)),(E773+(C773*((1+$G$1)^(1/12)-1))/($J$2-B772)))</f>
        <v/>
      </c>
      <c r="F774" s="2" t="str">
        <f>IF(B774="",IF(B773="","",SUM($F$6:F773)),D774+E774)</f>
        <v/>
      </c>
      <c r="H774" s="1" t="str">
        <f t="shared" si="87"/>
        <v/>
      </c>
      <c r="I774" s="2" t="str">
        <f t="shared" si="88"/>
        <v/>
      </c>
      <c r="J774" s="2" t="str">
        <f>IF(H774="",IF(H773="","",SUM(J$6:J773)),I774*($G$2/12))</f>
        <v/>
      </c>
      <c r="K774" s="2" t="str">
        <f>IF(H774="",IF(H773="","",SUM($K$6:K773)),L774-J774)</f>
        <v/>
      </c>
      <c r="L774" s="2" t="str">
        <f>IF(H774="",IF(H773="","",SUM($L$6:L773)),I774*(100%+($G$2/12))^($J$2-H773)*($G$2/12)/((100%+$G$2/12)^($J$2-H773)-1))</f>
        <v/>
      </c>
      <c r="P774" s="44" t="str">
        <f t="shared" si="86"/>
        <v/>
      </c>
      <c r="Q774" s="44" t="str">
        <f t="shared" si="89"/>
        <v/>
      </c>
      <c r="R774" s="2" t="str">
        <f t="shared" si="90"/>
        <v/>
      </c>
      <c r="S774" s="12" t="str">
        <f t="shared" si="91"/>
        <v/>
      </c>
    </row>
    <row r="775" spans="3:19" x14ac:dyDescent="0.35">
      <c r="C775" s="2" t="str">
        <f t="shared" si="92"/>
        <v/>
      </c>
      <c r="D775" s="2" t="str">
        <f>IF(B775="",IF(B774="","",SUM($D$6:D774)),C775*($G$2/12))</f>
        <v/>
      </c>
      <c r="E775" s="2" t="str">
        <f>IF(B775="",IF(B774="","",SUM($E$6:E774)),(E774+(C774*((1+$G$1)^(1/12)-1))/($J$2-B773)))</f>
        <v/>
      </c>
      <c r="F775" s="2" t="str">
        <f>IF(B775="",IF(B774="","",SUM($F$6:F774)),D775+E775)</f>
        <v/>
      </c>
      <c r="H775" s="1" t="str">
        <f t="shared" si="87"/>
        <v/>
      </c>
      <c r="I775" s="2" t="str">
        <f t="shared" si="88"/>
        <v/>
      </c>
      <c r="J775" s="2" t="str">
        <f>IF(H775="",IF(H774="","",SUM(J$6:J774)),I775*($G$2/12))</f>
        <v/>
      </c>
      <c r="K775" s="2" t="str">
        <f>IF(H775="",IF(H774="","",SUM($K$6:K774)),L775-J775)</f>
        <v/>
      </c>
      <c r="L775" s="2" t="str">
        <f>IF(H775="",IF(H774="","",SUM($L$6:L774)),I775*(100%+($G$2/12))^($J$2-H774)*($G$2/12)/((100%+$G$2/12)^($J$2-H774)-1))</f>
        <v/>
      </c>
      <c r="P775" s="44" t="str">
        <f t="shared" ref="P775:P838" si="93">IF(H775="","",K775/I775)</f>
        <v/>
      </c>
      <c r="Q775" s="44" t="str">
        <f t="shared" si="89"/>
        <v/>
      </c>
      <c r="R775" s="2" t="str">
        <f t="shared" si="90"/>
        <v/>
      </c>
      <c r="S775" s="12" t="str">
        <f t="shared" si="91"/>
        <v/>
      </c>
    </row>
    <row r="776" spans="3:19" x14ac:dyDescent="0.35">
      <c r="C776" s="2" t="str">
        <f t="shared" si="92"/>
        <v/>
      </c>
      <c r="D776" s="2" t="str">
        <f>IF(B776="",IF(B775="","",SUM($D$6:D775)),C776*($G$2/12))</f>
        <v/>
      </c>
      <c r="E776" s="2" t="str">
        <f>IF(B776="",IF(B775="","",SUM($E$6:E775)),(E775+(C775*((1+$G$1)^(1/12)-1))/($J$2-B774)))</f>
        <v/>
      </c>
      <c r="F776" s="2" t="str">
        <f>IF(B776="",IF(B775="","",SUM($F$6:F775)),D776+E776)</f>
        <v/>
      </c>
      <c r="H776" s="1" t="str">
        <f t="shared" ref="H776:H839" si="94">IF(H775="","",IF($J$2&gt;=H775+1,H775+1,""))</f>
        <v/>
      </c>
      <c r="I776" s="2" t="str">
        <f t="shared" ref="I776:I839" si="95">IF(H776="",IF(H775="","","samtals"),I775+((I775-K775)*(((1+$G$1)^(1/12)-1)))-K775)</f>
        <v/>
      </c>
      <c r="J776" s="2" t="str">
        <f>IF(H776="",IF(H775="","",SUM(J$6:J775)),I776*($G$2/12))</f>
        <v/>
      </c>
      <c r="K776" s="2" t="str">
        <f>IF(H776="",IF(H775="","",SUM($K$6:K775)),L776-J776)</f>
        <v/>
      </c>
      <c r="L776" s="2" t="str">
        <f>IF(H776="",IF(H775="","",SUM($L$6:L775)),I776*(100%+($G$2/12))^($J$2-H775)*($G$2/12)/((100%+$G$2/12)^($J$2-H775)-1))</f>
        <v/>
      </c>
      <c r="P776" s="44" t="str">
        <f t="shared" si="93"/>
        <v/>
      </c>
      <c r="Q776" s="44" t="str">
        <f t="shared" ref="Q776:Q839" si="96">IF(H776="","", (L776-L775)/L775)</f>
        <v/>
      </c>
      <c r="R776" s="2" t="str">
        <f t="shared" ref="R776:R839" si="97">IF(H776="","",R775+(R775*(((1+$G$1)^(1/12)-1))))</f>
        <v/>
      </c>
      <c r="S776" s="12" t="str">
        <f t="shared" ref="S776:S839" si="98">IF(H776="", "",(R776-I776)/R776)</f>
        <v/>
      </c>
    </row>
    <row r="777" spans="3:19" x14ac:dyDescent="0.35">
      <c r="C777" s="2" t="str">
        <f t="shared" ref="C777:C840" si="99">IF(B777="",IF(B776="","","samtals"),C776+((C776-E776)*(((1+$G$1)^(1/12)-1)))-E776)</f>
        <v/>
      </c>
      <c r="D777" s="2" t="str">
        <f>IF(B777="",IF(B776="","",SUM($D$6:D776)),C777*($G$2/12))</f>
        <v/>
      </c>
      <c r="E777" s="2" t="str">
        <f>IF(B777="",IF(B776="","",SUM($E$6:E776)),(E776+(C776*((1+$G$1)^(1/12)-1))/($J$2-B775)))</f>
        <v/>
      </c>
      <c r="F777" s="2" t="str">
        <f>IF(B777="",IF(B776="","",SUM($F$6:F776)),D777+E777)</f>
        <v/>
      </c>
      <c r="H777" s="1" t="str">
        <f t="shared" si="94"/>
        <v/>
      </c>
      <c r="I777" s="2" t="str">
        <f t="shared" si="95"/>
        <v/>
      </c>
      <c r="J777" s="2" t="str">
        <f>IF(H777="",IF(H776="","",SUM(J$6:J776)),I777*($G$2/12))</f>
        <v/>
      </c>
      <c r="K777" s="2" t="str">
        <f>IF(H777="",IF(H776="","",SUM($K$6:K776)),L777-J777)</f>
        <v/>
      </c>
      <c r="L777" s="2" t="str">
        <f>IF(H777="",IF(H776="","",SUM($L$6:L776)),I777*(100%+($G$2/12))^($J$2-H776)*($G$2/12)/((100%+$G$2/12)^($J$2-H776)-1))</f>
        <v/>
      </c>
      <c r="P777" s="44" t="str">
        <f t="shared" si="93"/>
        <v/>
      </c>
      <c r="Q777" s="44" t="str">
        <f t="shared" si="96"/>
        <v/>
      </c>
      <c r="R777" s="2" t="str">
        <f t="shared" si="97"/>
        <v/>
      </c>
      <c r="S777" s="12" t="str">
        <f t="shared" si="98"/>
        <v/>
      </c>
    </row>
    <row r="778" spans="3:19" x14ac:dyDescent="0.35">
      <c r="C778" s="2" t="str">
        <f t="shared" si="99"/>
        <v/>
      </c>
      <c r="D778" s="2" t="str">
        <f>IF(B778="",IF(B777="","",SUM($D$6:D777)),C778*($G$2/12))</f>
        <v/>
      </c>
      <c r="E778" s="2" t="str">
        <f>IF(B778="",IF(B777="","",SUM($E$6:E777)),(E777+(C777*((1+$G$1)^(1/12)-1))/($J$2-B776)))</f>
        <v/>
      </c>
      <c r="F778" s="2" t="str">
        <f>IF(B778="",IF(B777="","",SUM($F$6:F777)),D778+E778)</f>
        <v/>
      </c>
      <c r="H778" s="1" t="str">
        <f t="shared" si="94"/>
        <v/>
      </c>
      <c r="I778" s="2" t="str">
        <f t="shared" si="95"/>
        <v/>
      </c>
      <c r="J778" s="2" t="str">
        <f>IF(H778="",IF(H777="","",SUM(J$6:J777)),I778*($G$2/12))</f>
        <v/>
      </c>
      <c r="K778" s="2" t="str">
        <f>IF(H778="",IF(H777="","",SUM($K$6:K777)),L778-J778)</f>
        <v/>
      </c>
      <c r="L778" s="2" t="str">
        <f>IF(H778="",IF(H777="","",SUM($L$6:L777)),I778*(100%+($G$2/12))^($J$2-H777)*($G$2/12)/((100%+$G$2/12)^($J$2-H777)-1))</f>
        <v/>
      </c>
      <c r="P778" s="44" t="str">
        <f t="shared" si="93"/>
        <v/>
      </c>
      <c r="Q778" s="44" t="str">
        <f t="shared" si="96"/>
        <v/>
      </c>
      <c r="R778" s="2" t="str">
        <f t="shared" si="97"/>
        <v/>
      </c>
      <c r="S778" s="12" t="str">
        <f t="shared" si="98"/>
        <v/>
      </c>
    </row>
    <row r="779" spans="3:19" x14ac:dyDescent="0.35">
      <c r="C779" s="2" t="str">
        <f t="shared" si="99"/>
        <v/>
      </c>
      <c r="D779" s="2" t="str">
        <f>IF(B779="",IF(B778="","",SUM($D$6:D778)),C779*($G$2/12))</f>
        <v/>
      </c>
      <c r="E779" s="2" t="str">
        <f>IF(B779="",IF(B778="","",SUM($E$6:E778)),(E778+(C778*((1+$G$1)^(1/12)-1))/($J$2-B777)))</f>
        <v/>
      </c>
      <c r="F779" s="2" t="str">
        <f>IF(B779="",IF(B778="","",SUM($F$6:F778)),D779+E779)</f>
        <v/>
      </c>
      <c r="H779" s="1" t="str">
        <f t="shared" si="94"/>
        <v/>
      </c>
      <c r="I779" s="2" t="str">
        <f t="shared" si="95"/>
        <v/>
      </c>
      <c r="J779" s="2" t="str">
        <f>IF(H779="",IF(H778="","",SUM(J$6:J778)),I779*($G$2/12))</f>
        <v/>
      </c>
      <c r="K779" s="2" t="str">
        <f>IF(H779="",IF(H778="","",SUM($K$6:K778)),L779-J779)</f>
        <v/>
      </c>
      <c r="L779" s="2" t="str">
        <f>IF(H779="",IF(H778="","",SUM($L$6:L778)),I779*(100%+($G$2/12))^($J$2-H778)*($G$2/12)/((100%+$G$2/12)^($J$2-H778)-1))</f>
        <v/>
      </c>
      <c r="P779" s="44" t="str">
        <f t="shared" si="93"/>
        <v/>
      </c>
      <c r="Q779" s="44" t="str">
        <f t="shared" si="96"/>
        <v/>
      </c>
      <c r="R779" s="2" t="str">
        <f t="shared" si="97"/>
        <v/>
      </c>
      <c r="S779" s="12" t="str">
        <f t="shared" si="98"/>
        <v/>
      </c>
    </row>
    <row r="780" spans="3:19" x14ac:dyDescent="0.35">
      <c r="C780" s="2" t="str">
        <f t="shared" si="99"/>
        <v/>
      </c>
      <c r="D780" s="2" t="str">
        <f>IF(B780="",IF(B779="","",SUM($D$6:D779)),C780*($G$2/12))</f>
        <v/>
      </c>
      <c r="E780" s="2" t="str">
        <f>IF(B780="",IF(B779="","",SUM($E$6:E779)),(E779+(C779*((1+$G$1)^(1/12)-1))/($J$2-B778)))</f>
        <v/>
      </c>
      <c r="F780" s="2" t="str">
        <f>IF(B780="",IF(B779="","",SUM($F$6:F779)),D780+E780)</f>
        <v/>
      </c>
      <c r="H780" s="1" t="str">
        <f t="shared" si="94"/>
        <v/>
      </c>
      <c r="I780" s="2" t="str">
        <f t="shared" si="95"/>
        <v/>
      </c>
      <c r="J780" s="2" t="str">
        <f>IF(H780="",IF(H779="","",SUM(J$6:J779)),I780*($G$2/12))</f>
        <v/>
      </c>
      <c r="K780" s="2" t="str">
        <f>IF(H780="",IF(H779="","",SUM($K$6:K779)),L780-J780)</f>
        <v/>
      </c>
      <c r="L780" s="2" t="str">
        <f>IF(H780="",IF(H779="","",SUM($L$6:L779)),I780*(100%+($G$2/12))^($J$2-H779)*($G$2/12)/((100%+$G$2/12)^($J$2-H779)-1))</f>
        <v/>
      </c>
      <c r="P780" s="44" t="str">
        <f t="shared" si="93"/>
        <v/>
      </c>
      <c r="Q780" s="44" t="str">
        <f t="shared" si="96"/>
        <v/>
      </c>
      <c r="R780" s="2" t="str">
        <f t="shared" si="97"/>
        <v/>
      </c>
      <c r="S780" s="12" t="str">
        <f t="shared" si="98"/>
        <v/>
      </c>
    </row>
    <row r="781" spans="3:19" x14ac:dyDescent="0.35">
      <c r="C781" s="2" t="str">
        <f t="shared" si="99"/>
        <v/>
      </c>
      <c r="D781" s="2" t="str">
        <f>IF(B781="",IF(B780="","",SUM($D$6:D780)),C781*($G$2/12))</f>
        <v/>
      </c>
      <c r="E781" s="2" t="str">
        <f>IF(B781="",IF(B780="","",SUM($E$6:E780)),(E780+(C780*((1+$G$1)^(1/12)-1))/($J$2-B779)))</f>
        <v/>
      </c>
      <c r="F781" s="2" t="str">
        <f>IF(B781="",IF(B780="","",SUM($F$6:F780)),D781+E781)</f>
        <v/>
      </c>
      <c r="H781" s="1" t="str">
        <f t="shared" si="94"/>
        <v/>
      </c>
      <c r="I781" s="2" t="str">
        <f t="shared" si="95"/>
        <v/>
      </c>
      <c r="J781" s="2" t="str">
        <f>IF(H781="",IF(H780="","",SUM(J$6:J780)),I781*($G$2/12))</f>
        <v/>
      </c>
      <c r="K781" s="2" t="str">
        <f>IF(H781="",IF(H780="","",SUM($K$6:K780)),L781-J781)</f>
        <v/>
      </c>
      <c r="L781" s="2" t="str">
        <f>IF(H781="",IF(H780="","",SUM($L$6:L780)),I781*(100%+($G$2/12))^($J$2-H780)*($G$2/12)/((100%+$G$2/12)^($J$2-H780)-1))</f>
        <v/>
      </c>
      <c r="P781" s="44" t="str">
        <f t="shared" si="93"/>
        <v/>
      </c>
      <c r="Q781" s="44" t="str">
        <f t="shared" si="96"/>
        <v/>
      </c>
      <c r="R781" s="2" t="str">
        <f t="shared" si="97"/>
        <v/>
      </c>
      <c r="S781" s="12" t="str">
        <f t="shared" si="98"/>
        <v/>
      </c>
    </row>
    <row r="782" spans="3:19" x14ac:dyDescent="0.35">
      <c r="C782" s="2" t="str">
        <f t="shared" si="99"/>
        <v/>
      </c>
      <c r="D782" s="2" t="str">
        <f>IF(B782="",IF(B781="","",SUM($D$6:D781)),C782*($G$2/12))</f>
        <v/>
      </c>
      <c r="E782" s="2" t="str">
        <f>IF(B782="",IF(B781="","",SUM($E$6:E781)),(E781+(C781*((1+$G$1)^(1/12)-1))/($J$2-B780)))</f>
        <v/>
      </c>
      <c r="F782" s="2" t="str">
        <f>IF(B782="",IF(B781="","",SUM($F$6:F781)),D782+E782)</f>
        <v/>
      </c>
      <c r="H782" s="1" t="str">
        <f t="shared" si="94"/>
        <v/>
      </c>
      <c r="I782" s="2" t="str">
        <f t="shared" si="95"/>
        <v/>
      </c>
      <c r="J782" s="2" t="str">
        <f>IF(H782="",IF(H781="","",SUM(J$6:J781)),I782*($G$2/12))</f>
        <v/>
      </c>
      <c r="K782" s="2" t="str">
        <f>IF(H782="",IF(H781="","",SUM($K$6:K781)),L782-J782)</f>
        <v/>
      </c>
      <c r="L782" s="2" t="str">
        <f>IF(H782="",IF(H781="","",SUM($L$6:L781)),I782*(100%+($G$2/12))^($J$2-H781)*($G$2/12)/((100%+$G$2/12)^($J$2-H781)-1))</f>
        <v/>
      </c>
      <c r="P782" s="44" t="str">
        <f t="shared" si="93"/>
        <v/>
      </c>
      <c r="Q782" s="44" t="str">
        <f t="shared" si="96"/>
        <v/>
      </c>
      <c r="R782" s="2" t="str">
        <f t="shared" si="97"/>
        <v/>
      </c>
      <c r="S782" s="12" t="str">
        <f t="shared" si="98"/>
        <v/>
      </c>
    </row>
    <row r="783" spans="3:19" x14ac:dyDescent="0.35">
      <c r="C783" s="2" t="str">
        <f t="shared" si="99"/>
        <v/>
      </c>
      <c r="D783" s="2" t="str">
        <f>IF(B783="",IF(B782="","",SUM($D$6:D782)),C783*($G$2/12))</f>
        <v/>
      </c>
      <c r="E783" s="2" t="str">
        <f>IF(B783="",IF(B782="","",SUM($E$6:E782)),(E782+(C782*((1+$G$1)^(1/12)-1))/($J$2-B781)))</f>
        <v/>
      </c>
      <c r="F783" s="2" t="str">
        <f>IF(B783="",IF(B782="","",SUM($F$6:F782)),D783+E783)</f>
        <v/>
      </c>
      <c r="H783" s="1" t="str">
        <f t="shared" si="94"/>
        <v/>
      </c>
      <c r="I783" s="2" t="str">
        <f t="shared" si="95"/>
        <v/>
      </c>
      <c r="J783" s="2" t="str">
        <f>IF(H783="",IF(H782="","",SUM(J$6:J782)),I783*($G$2/12))</f>
        <v/>
      </c>
      <c r="K783" s="2" t="str">
        <f>IF(H783="",IF(H782="","",SUM($K$6:K782)),L783-J783)</f>
        <v/>
      </c>
      <c r="L783" s="2" t="str">
        <f>IF(H783="",IF(H782="","",SUM($L$6:L782)),I783*(100%+($G$2/12))^($J$2-H782)*($G$2/12)/((100%+$G$2/12)^($J$2-H782)-1))</f>
        <v/>
      </c>
      <c r="P783" s="44" t="str">
        <f t="shared" si="93"/>
        <v/>
      </c>
      <c r="Q783" s="44" t="str">
        <f t="shared" si="96"/>
        <v/>
      </c>
      <c r="R783" s="2" t="str">
        <f t="shared" si="97"/>
        <v/>
      </c>
      <c r="S783" s="12" t="str">
        <f t="shared" si="98"/>
        <v/>
      </c>
    </row>
    <row r="784" spans="3:19" x14ac:dyDescent="0.35">
      <c r="C784" s="2" t="str">
        <f t="shared" si="99"/>
        <v/>
      </c>
      <c r="D784" s="2" t="str">
        <f>IF(B784="",IF(B783="","",SUM($D$6:D783)),C784*($G$2/12))</f>
        <v/>
      </c>
      <c r="E784" s="2" t="str">
        <f>IF(B784="",IF(B783="","",SUM($E$6:E783)),(E783+(C783*((1+$G$1)^(1/12)-1))/($J$2-B782)))</f>
        <v/>
      </c>
      <c r="F784" s="2" t="str">
        <f>IF(B784="",IF(B783="","",SUM($F$6:F783)),D784+E784)</f>
        <v/>
      </c>
      <c r="H784" s="1" t="str">
        <f t="shared" si="94"/>
        <v/>
      </c>
      <c r="I784" s="2" t="str">
        <f t="shared" si="95"/>
        <v/>
      </c>
      <c r="J784" s="2" t="str">
        <f>IF(H784="",IF(H783="","",SUM(J$6:J783)),I784*($G$2/12))</f>
        <v/>
      </c>
      <c r="K784" s="2" t="str">
        <f>IF(H784="",IF(H783="","",SUM($K$6:K783)),L784-J784)</f>
        <v/>
      </c>
      <c r="L784" s="2" t="str">
        <f>IF(H784="",IF(H783="","",SUM($L$6:L783)),I784*(100%+($G$2/12))^($J$2-H783)*($G$2/12)/((100%+$G$2/12)^($J$2-H783)-1))</f>
        <v/>
      </c>
      <c r="P784" s="44" t="str">
        <f t="shared" si="93"/>
        <v/>
      </c>
      <c r="Q784" s="44" t="str">
        <f t="shared" si="96"/>
        <v/>
      </c>
      <c r="R784" s="2" t="str">
        <f t="shared" si="97"/>
        <v/>
      </c>
      <c r="S784" s="12" t="str">
        <f t="shared" si="98"/>
        <v/>
      </c>
    </row>
    <row r="785" spans="3:19" x14ac:dyDescent="0.35">
      <c r="C785" s="2" t="str">
        <f t="shared" si="99"/>
        <v/>
      </c>
      <c r="D785" s="2" t="str">
        <f>IF(B785="",IF(B784="","",SUM($D$6:D784)),C785*($G$2/12))</f>
        <v/>
      </c>
      <c r="E785" s="2" t="str">
        <f>IF(B785="",IF(B784="","",SUM($E$6:E784)),(E784+(C784*((1+$G$1)^(1/12)-1))/($J$2-B783)))</f>
        <v/>
      </c>
      <c r="F785" s="2" t="str">
        <f>IF(B785="",IF(B784="","",SUM($F$6:F784)),D785+E785)</f>
        <v/>
      </c>
      <c r="H785" s="1" t="str">
        <f t="shared" si="94"/>
        <v/>
      </c>
      <c r="I785" s="2" t="str">
        <f t="shared" si="95"/>
        <v/>
      </c>
      <c r="J785" s="2" t="str">
        <f>IF(H785="",IF(H784="","",SUM(J$6:J784)),I785*($G$2/12))</f>
        <v/>
      </c>
      <c r="K785" s="2" t="str">
        <f>IF(H785="",IF(H784="","",SUM($K$6:K784)),L785-J785)</f>
        <v/>
      </c>
      <c r="L785" s="2" t="str">
        <f>IF(H785="",IF(H784="","",SUM($L$6:L784)),I785*(100%+($G$2/12))^($J$2-H784)*($G$2/12)/((100%+$G$2/12)^($J$2-H784)-1))</f>
        <v/>
      </c>
      <c r="P785" s="44" t="str">
        <f t="shared" si="93"/>
        <v/>
      </c>
      <c r="Q785" s="44" t="str">
        <f t="shared" si="96"/>
        <v/>
      </c>
      <c r="R785" s="2" t="str">
        <f t="shared" si="97"/>
        <v/>
      </c>
      <c r="S785" s="12" t="str">
        <f t="shared" si="98"/>
        <v/>
      </c>
    </row>
    <row r="786" spans="3:19" x14ac:dyDescent="0.35">
      <c r="C786" s="2" t="str">
        <f t="shared" si="99"/>
        <v/>
      </c>
      <c r="D786" s="2" t="str">
        <f>IF(B786="",IF(B785="","",SUM($D$6:D785)),C786*($G$2/12))</f>
        <v/>
      </c>
      <c r="E786" s="2" t="str">
        <f>IF(B786="",IF(B785="","",SUM($E$6:E785)),(E785+(C785*((1+$G$1)^(1/12)-1))/($J$2-B784)))</f>
        <v/>
      </c>
      <c r="F786" s="2" t="str">
        <f>IF(B786="",IF(B785="","",SUM($F$6:F785)),D786+E786)</f>
        <v/>
      </c>
      <c r="H786" s="1" t="str">
        <f t="shared" si="94"/>
        <v/>
      </c>
      <c r="I786" s="2" t="str">
        <f t="shared" si="95"/>
        <v/>
      </c>
      <c r="J786" s="2" t="str">
        <f>IF(H786="",IF(H785="","",SUM(J$6:J785)),I786*($G$2/12))</f>
        <v/>
      </c>
      <c r="K786" s="2" t="str">
        <f>IF(H786="",IF(H785="","",SUM($K$6:K785)),L786-J786)</f>
        <v/>
      </c>
      <c r="L786" s="2" t="str">
        <f>IF(H786="",IF(H785="","",SUM($L$6:L785)),I786*(100%+($G$2/12))^($J$2-H785)*($G$2/12)/((100%+$G$2/12)^($J$2-H785)-1))</f>
        <v/>
      </c>
      <c r="P786" s="44" t="str">
        <f t="shared" si="93"/>
        <v/>
      </c>
      <c r="Q786" s="44" t="str">
        <f t="shared" si="96"/>
        <v/>
      </c>
      <c r="R786" s="2" t="str">
        <f t="shared" si="97"/>
        <v/>
      </c>
      <c r="S786" s="12" t="str">
        <f t="shared" si="98"/>
        <v/>
      </c>
    </row>
    <row r="787" spans="3:19" x14ac:dyDescent="0.35">
      <c r="C787" s="2" t="str">
        <f t="shared" si="99"/>
        <v/>
      </c>
      <c r="D787" s="2" t="str">
        <f>IF(B787="",IF(B786="","",SUM($D$6:D786)),C787*($G$2/12))</f>
        <v/>
      </c>
      <c r="E787" s="2" t="str">
        <f>IF(B787="",IF(B786="","",SUM($E$6:E786)),(E786+(C786*((1+$G$1)^(1/12)-1))/($J$2-B785)))</f>
        <v/>
      </c>
      <c r="F787" s="2" t="str">
        <f>IF(B787="",IF(B786="","",SUM($F$6:F786)),D787+E787)</f>
        <v/>
      </c>
      <c r="H787" s="1" t="str">
        <f t="shared" si="94"/>
        <v/>
      </c>
      <c r="I787" s="2" t="str">
        <f t="shared" si="95"/>
        <v/>
      </c>
      <c r="J787" s="2" t="str">
        <f>IF(H787="",IF(H786="","",SUM(J$6:J786)),I787*($G$2/12))</f>
        <v/>
      </c>
      <c r="K787" s="2" t="str">
        <f>IF(H787="",IF(H786="","",SUM($K$6:K786)),L787-J787)</f>
        <v/>
      </c>
      <c r="L787" s="2" t="str">
        <f>IF(H787="",IF(H786="","",SUM($L$6:L786)),I787*(100%+($G$2/12))^($J$2-H786)*($G$2/12)/((100%+$G$2/12)^($J$2-H786)-1))</f>
        <v/>
      </c>
      <c r="P787" s="44" t="str">
        <f t="shared" si="93"/>
        <v/>
      </c>
      <c r="Q787" s="44" t="str">
        <f t="shared" si="96"/>
        <v/>
      </c>
      <c r="R787" s="2" t="str">
        <f t="shared" si="97"/>
        <v/>
      </c>
      <c r="S787" s="12" t="str">
        <f t="shared" si="98"/>
        <v/>
      </c>
    </row>
    <row r="788" spans="3:19" x14ac:dyDescent="0.35">
      <c r="C788" s="2" t="str">
        <f t="shared" si="99"/>
        <v/>
      </c>
      <c r="D788" s="2" t="str">
        <f>IF(B788="",IF(B787="","",SUM($D$6:D787)),C788*($G$2/12))</f>
        <v/>
      </c>
      <c r="E788" s="2" t="str">
        <f>IF(B788="",IF(B787="","",SUM($E$6:E787)),(E787+(C787*((1+$G$1)^(1/12)-1))/($J$2-B786)))</f>
        <v/>
      </c>
      <c r="F788" s="2" t="str">
        <f>IF(B788="",IF(B787="","",SUM($F$6:F787)),D788+E788)</f>
        <v/>
      </c>
      <c r="H788" s="1" t="str">
        <f t="shared" si="94"/>
        <v/>
      </c>
      <c r="I788" s="2" t="str">
        <f t="shared" si="95"/>
        <v/>
      </c>
      <c r="J788" s="2" t="str">
        <f>IF(H788="",IF(H787="","",SUM(J$6:J787)),I788*($G$2/12))</f>
        <v/>
      </c>
      <c r="K788" s="2" t="str">
        <f>IF(H788="",IF(H787="","",SUM($K$6:K787)),L788-J788)</f>
        <v/>
      </c>
      <c r="L788" s="2" t="str">
        <f>IF(H788="",IF(H787="","",SUM($L$6:L787)),I788*(100%+($G$2/12))^($J$2-H787)*($G$2/12)/((100%+$G$2/12)^($J$2-H787)-1))</f>
        <v/>
      </c>
      <c r="P788" s="44" t="str">
        <f t="shared" si="93"/>
        <v/>
      </c>
      <c r="Q788" s="44" t="str">
        <f t="shared" si="96"/>
        <v/>
      </c>
      <c r="R788" s="2" t="str">
        <f t="shared" si="97"/>
        <v/>
      </c>
      <c r="S788" s="12" t="str">
        <f t="shared" si="98"/>
        <v/>
      </c>
    </row>
    <row r="789" spans="3:19" x14ac:dyDescent="0.35">
      <c r="C789" s="2" t="str">
        <f t="shared" si="99"/>
        <v/>
      </c>
      <c r="D789" s="2" t="str">
        <f>IF(B789="",IF(B788="","",SUM($D$6:D788)),C789*($G$2/12))</f>
        <v/>
      </c>
      <c r="E789" s="2" t="str">
        <f>IF(B789="",IF(B788="","",SUM($E$6:E788)),(E788+(C788*((1+$G$1)^(1/12)-1))/($J$2-B787)))</f>
        <v/>
      </c>
      <c r="F789" s="2" t="str">
        <f>IF(B789="",IF(B788="","",SUM($F$6:F788)),D789+E789)</f>
        <v/>
      </c>
      <c r="H789" s="1" t="str">
        <f t="shared" si="94"/>
        <v/>
      </c>
      <c r="I789" s="2" t="str">
        <f t="shared" si="95"/>
        <v/>
      </c>
      <c r="J789" s="2" t="str">
        <f>IF(H789="",IF(H788="","",SUM(J$6:J788)),I789*($G$2/12))</f>
        <v/>
      </c>
      <c r="K789" s="2" t="str">
        <f>IF(H789="",IF(H788="","",SUM($K$6:K788)),L789-J789)</f>
        <v/>
      </c>
      <c r="L789" s="2" t="str">
        <f>IF(H789="",IF(H788="","",SUM($L$6:L788)),I789*(100%+($G$2/12))^($J$2-H788)*($G$2/12)/((100%+$G$2/12)^($J$2-H788)-1))</f>
        <v/>
      </c>
      <c r="P789" s="44" t="str">
        <f t="shared" si="93"/>
        <v/>
      </c>
      <c r="Q789" s="44" t="str">
        <f t="shared" si="96"/>
        <v/>
      </c>
      <c r="R789" s="2" t="str">
        <f t="shared" si="97"/>
        <v/>
      </c>
      <c r="S789" s="12" t="str">
        <f t="shared" si="98"/>
        <v/>
      </c>
    </row>
    <row r="790" spans="3:19" x14ac:dyDescent="0.35">
      <c r="C790" s="2" t="str">
        <f t="shared" si="99"/>
        <v/>
      </c>
      <c r="D790" s="2" t="str">
        <f>IF(B790="",IF(B789="","",SUM($D$6:D789)),C790*($G$2/12))</f>
        <v/>
      </c>
      <c r="E790" s="2" t="str">
        <f>IF(B790="",IF(B789="","",SUM($E$6:E789)),(E789+(C789*((1+$G$1)^(1/12)-1))/($J$2-B788)))</f>
        <v/>
      </c>
      <c r="F790" s="2" t="str">
        <f>IF(B790="",IF(B789="","",SUM($F$6:F789)),D790+E790)</f>
        <v/>
      </c>
      <c r="H790" s="1" t="str">
        <f t="shared" si="94"/>
        <v/>
      </c>
      <c r="I790" s="2" t="str">
        <f t="shared" si="95"/>
        <v/>
      </c>
      <c r="J790" s="2" t="str">
        <f>IF(H790="",IF(H789="","",SUM(J$6:J789)),I790*($G$2/12))</f>
        <v/>
      </c>
      <c r="K790" s="2" t="str">
        <f>IF(H790="",IF(H789="","",SUM($K$6:K789)),L790-J790)</f>
        <v/>
      </c>
      <c r="L790" s="2" t="str">
        <f>IF(H790="",IF(H789="","",SUM($L$6:L789)),I790*(100%+($G$2/12))^($J$2-H789)*($G$2/12)/((100%+$G$2/12)^($J$2-H789)-1))</f>
        <v/>
      </c>
      <c r="P790" s="44" t="str">
        <f t="shared" si="93"/>
        <v/>
      </c>
      <c r="Q790" s="44" t="str">
        <f t="shared" si="96"/>
        <v/>
      </c>
      <c r="R790" s="2" t="str">
        <f t="shared" si="97"/>
        <v/>
      </c>
      <c r="S790" s="12" t="str">
        <f t="shared" si="98"/>
        <v/>
      </c>
    </row>
    <row r="791" spans="3:19" x14ac:dyDescent="0.35">
      <c r="C791" s="2" t="str">
        <f t="shared" si="99"/>
        <v/>
      </c>
      <c r="D791" s="2" t="str">
        <f>IF(B791="",IF(B790="","",SUM($D$6:D790)),C791*($G$2/12))</f>
        <v/>
      </c>
      <c r="E791" s="2" t="str">
        <f>IF(B791="",IF(B790="","",SUM($E$6:E790)),(E790+(C790*((1+$G$1)^(1/12)-1))/($J$2-B789)))</f>
        <v/>
      </c>
      <c r="F791" s="2" t="str">
        <f>IF(B791="",IF(B790="","",SUM($F$6:F790)),D791+E791)</f>
        <v/>
      </c>
      <c r="H791" s="1" t="str">
        <f t="shared" si="94"/>
        <v/>
      </c>
      <c r="I791" s="2" t="str">
        <f t="shared" si="95"/>
        <v/>
      </c>
      <c r="J791" s="2" t="str">
        <f>IF(H791="",IF(H790="","",SUM(J$6:J790)),I791*($G$2/12))</f>
        <v/>
      </c>
      <c r="K791" s="2" t="str">
        <f>IF(H791="",IF(H790="","",SUM($K$6:K790)),L791-J791)</f>
        <v/>
      </c>
      <c r="L791" s="2" t="str">
        <f>IF(H791="",IF(H790="","",SUM($L$6:L790)),I791*(100%+($G$2/12))^($J$2-H790)*($G$2/12)/((100%+$G$2/12)^($J$2-H790)-1))</f>
        <v/>
      </c>
      <c r="P791" s="44" t="str">
        <f t="shared" si="93"/>
        <v/>
      </c>
      <c r="Q791" s="44" t="str">
        <f t="shared" si="96"/>
        <v/>
      </c>
      <c r="R791" s="2" t="str">
        <f t="shared" si="97"/>
        <v/>
      </c>
      <c r="S791" s="12" t="str">
        <f t="shared" si="98"/>
        <v/>
      </c>
    </row>
    <row r="792" spans="3:19" x14ac:dyDescent="0.35">
      <c r="C792" s="2" t="str">
        <f t="shared" si="99"/>
        <v/>
      </c>
      <c r="D792" s="2" t="str">
        <f>IF(B792="",IF(B791="","",SUM($D$6:D791)),C792*($G$2/12))</f>
        <v/>
      </c>
      <c r="E792" s="2" t="str">
        <f>IF(B792="",IF(B791="","",SUM($E$6:E791)),(E791+(C791*((1+$G$1)^(1/12)-1))/($J$2-B790)))</f>
        <v/>
      </c>
      <c r="F792" s="2" t="str">
        <f>IF(B792="",IF(B791="","",SUM($F$6:F791)),D792+E792)</f>
        <v/>
      </c>
      <c r="H792" s="1" t="str">
        <f t="shared" si="94"/>
        <v/>
      </c>
      <c r="I792" s="2" t="str">
        <f t="shared" si="95"/>
        <v/>
      </c>
      <c r="J792" s="2" t="str">
        <f>IF(H792="",IF(H791="","",SUM(J$6:J791)),I792*($G$2/12))</f>
        <v/>
      </c>
      <c r="K792" s="2" t="str">
        <f>IF(H792="",IF(H791="","",SUM($K$6:K791)),L792-J792)</f>
        <v/>
      </c>
      <c r="L792" s="2" t="str">
        <f>IF(H792="",IF(H791="","",SUM($L$6:L791)),I792*(100%+($G$2/12))^($J$2-H791)*($G$2/12)/((100%+$G$2/12)^($J$2-H791)-1))</f>
        <v/>
      </c>
      <c r="P792" s="44" t="str">
        <f t="shared" si="93"/>
        <v/>
      </c>
      <c r="Q792" s="44" t="str">
        <f t="shared" si="96"/>
        <v/>
      </c>
      <c r="R792" s="2" t="str">
        <f t="shared" si="97"/>
        <v/>
      </c>
      <c r="S792" s="12" t="str">
        <f t="shared" si="98"/>
        <v/>
      </c>
    </row>
    <row r="793" spans="3:19" x14ac:dyDescent="0.35">
      <c r="C793" s="2" t="str">
        <f t="shared" si="99"/>
        <v/>
      </c>
      <c r="D793" s="2" t="str">
        <f>IF(B793="",IF(B792="","",SUM($D$6:D792)),C793*($G$2/12))</f>
        <v/>
      </c>
      <c r="E793" s="2" t="str">
        <f>IF(B793="",IF(B792="","",SUM($E$6:E792)),(E792+(C792*((1+$G$1)^(1/12)-1))/($J$2-B791)))</f>
        <v/>
      </c>
      <c r="F793" s="2" t="str">
        <f>IF(B793="",IF(B792="","",SUM($F$6:F792)),D793+E793)</f>
        <v/>
      </c>
      <c r="H793" s="1" t="str">
        <f t="shared" si="94"/>
        <v/>
      </c>
      <c r="I793" s="2" t="str">
        <f t="shared" si="95"/>
        <v/>
      </c>
      <c r="J793" s="2" t="str">
        <f>IF(H793="",IF(H792="","",SUM(J$6:J792)),I793*($G$2/12))</f>
        <v/>
      </c>
      <c r="K793" s="2" t="str">
        <f>IF(H793="",IF(H792="","",SUM($K$6:K792)),L793-J793)</f>
        <v/>
      </c>
      <c r="L793" s="2" t="str">
        <f>IF(H793="",IF(H792="","",SUM($L$6:L792)),I793*(100%+($G$2/12))^($J$2-H792)*($G$2/12)/((100%+$G$2/12)^($J$2-H792)-1))</f>
        <v/>
      </c>
      <c r="P793" s="44" t="str">
        <f t="shared" si="93"/>
        <v/>
      </c>
      <c r="Q793" s="44" t="str">
        <f t="shared" si="96"/>
        <v/>
      </c>
      <c r="R793" s="2" t="str">
        <f t="shared" si="97"/>
        <v/>
      </c>
      <c r="S793" s="12" t="str">
        <f t="shared" si="98"/>
        <v/>
      </c>
    </row>
    <row r="794" spans="3:19" x14ac:dyDescent="0.35">
      <c r="C794" s="2" t="str">
        <f t="shared" si="99"/>
        <v/>
      </c>
      <c r="D794" s="2" t="str">
        <f>IF(B794="",IF(B793="","",SUM($D$6:D793)),C794*($G$2/12))</f>
        <v/>
      </c>
      <c r="E794" s="2" t="str">
        <f>IF(B794="",IF(B793="","",SUM($E$6:E793)),(E793+(C793*((1+$G$1)^(1/12)-1))/($J$2-B792)))</f>
        <v/>
      </c>
      <c r="F794" s="2" t="str">
        <f>IF(B794="",IF(B793="","",SUM($F$6:F793)),D794+E794)</f>
        <v/>
      </c>
      <c r="H794" s="1" t="str">
        <f t="shared" si="94"/>
        <v/>
      </c>
      <c r="I794" s="2" t="str">
        <f t="shared" si="95"/>
        <v/>
      </c>
      <c r="J794" s="2" t="str">
        <f>IF(H794="",IF(H793="","",SUM(J$6:J793)),I794*($G$2/12))</f>
        <v/>
      </c>
      <c r="K794" s="2" t="str">
        <f>IF(H794="",IF(H793="","",SUM($K$6:K793)),L794-J794)</f>
        <v/>
      </c>
      <c r="L794" s="2" t="str">
        <f>IF(H794="",IF(H793="","",SUM($L$6:L793)),I794*(100%+($G$2/12))^($J$2-H793)*($G$2/12)/((100%+$G$2/12)^($J$2-H793)-1))</f>
        <v/>
      </c>
      <c r="P794" s="44" t="str">
        <f t="shared" si="93"/>
        <v/>
      </c>
      <c r="Q794" s="44" t="str">
        <f t="shared" si="96"/>
        <v/>
      </c>
      <c r="R794" s="2" t="str">
        <f t="shared" si="97"/>
        <v/>
      </c>
      <c r="S794" s="12" t="str">
        <f t="shared" si="98"/>
        <v/>
      </c>
    </row>
    <row r="795" spans="3:19" x14ac:dyDescent="0.35">
      <c r="C795" s="2" t="str">
        <f t="shared" si="99"/>
        <v/>
      </c>
      <c r="D795" s="2" t="str">
        <f>IF(B795="",IF(B794="","",SUM($D$6:D794)),C795*($G$2/12))</f>
        <v/>
      </c>
      <c r="E795" s="2" t="str">
        <f>IF(B795="",IF(B794="","",SUM($E$6:E794)),(E794+(C794*((1+$G$1)^(1/12)-1))/($J$2-B793)))</f>
        <v/>
      </c>
      <c r="F795" s="2" t="str">
        <f>IF(B795="",IF(B794="","",SUM($F$6:F794)),D795+E795)</f>
        <v/>
      </c>
      <c r="H795" s="1" t="str">
        <f t="shared" si="94"/>
        <v/>
      </c>
      <c r="I795" s="2" t="str">
        <f t="shared" si="95"/>
        <v/>
      </c>
      <c r="J795" s="2" t="str">
        <f>IF(H795="",IF(H794="","",SUM(J$6:J794)),I795*($G$2/12))</f>
        <v/>
      </c>
      <c r="K795" s="2" t="str">
        <f>IF(H795="",IF(H794="","",SUM($K$6:K794)),L795-J795)</f>
        <v/>
      </c>
      <c r="L795" s="2" t="str">
        <f>IF(H795="",IF(H794="","",SUM($L$6:L794)),I795*(100%+($G$2/12))^($J$2-H794)*($G$2/12)/((100%+$G$2/12)^($J$2-H794)-1))</f>
        <v/>
      </c>
      <c r="P795" s="44" t="str">
        <f t="shared" si="93"/>
        <v/>
      </c>
      <c r="Q795" s="44" t="str">
        <f t="shared" si="96"/>
        <v/>
      </c>
      <c r="R795" s="2" t="str">
        <f t="shared" si="97"/>
        <v/>
      </c>
      <c r="S795" s="12" t="str">
        <f t="shared" si="98"/>
        <v/>
      </c>
    </row>
    <row r="796" spans="3:19" x14ac:dyDescent="0.35">
      <c r="C796" s="2" t="str">
        <f t="shared" si="99"/>
        <v/>
      </c>
      <c r="D796" s="2" t="str">
        <f>IF(B796="",IF(B795="","",SUM($D$6:D795)),C796*($G$2/12))</f>
        <v/>
      </c>
      <c r="E796" s="2" t="str">
        <f>IF(B796="",IF(B795="","",SUM($E$6:E795)),(E795+(C795*((1+$G$1)^(1/12)-1))/($J$2-B794)))</f>
        <v/>
      </c>
      <c r="F796" s="2" t="str">
        <f>IF(B796="",IF(B795="","",SUM($F$6:F795)),D796+E796)</f>
        <v/>
      </c>
      <c r="H796" s="1" t="str">
        <f t="shared" si="94"/>
        <v/>
      </c>
      <c r="I796" s="2" t="str">
        <f t="shared" si="95"/>
        <v/>
      </c>
      <c r="J796" s="2" t="str">
        <f>IF(H796="",IF(H795="","",SUM(J$6:J795)),I796*($G$2/12))</f>
        <v/>
      </c>
      <c r="K796" s="2" t="str">
        <f>IF(H796="",IF(H795="","",SUM($K$6:K795)),L796-J796)</f>
        <v/>
      </c>
      <c r="L796" s="2" t="str">
        <f>IF(H796="",IF(H795="","",SUM($L$6:L795)),I796*(100%+($G$2/12))^($J$2-H795)*($G$2/12)/((100%+$G$2/12)^($J$2-H795)-1))</f>
        <v/>
      </c>
      <c r="P796" s="44" t="str">
        <f t="shared" si="93"/>
        <v/>
      </c>
      <c r="Q796" s="44" t="str">
        <f t="shared" si="96"/>
        <v/>
      </c>
      <c r="R796" s="2" t="str">
        <f t="shared" si="97"/>
        <v/>
      </c>
      <c r="S796" s="12" t="str">
        <f t="shared" si="98"/>
        <v/>
      </c>
    </row>
    <row r="797" spans="3:19" x14ac:dyDescent="0.35">
      <c r="C797" s="2" t="str">
        <f t="shared" si="99"/>
        <v/>
      </c>
      <c r="D797" s="2" t="str">
        <f>IF(B797="",IF(B796="","",SUM($D$6:D796)),C797*($G$2/12))</f>
        <v/>
      </c>
      <c r="E797" s="2" t="str">
        <f>IF(B797="",IF(B796="","",SUM($E$6:E796)),(E796+(C796*((1+$G$1)^(1/12)-1))/($J$2-B795)))</f>
        <v/>
      </c>
      <c r="F797" s="2" t="str">
        <f>IF(B797="",IF(B796="","",SUM($F$6:F796)),D797+E797)</f>
        <v/>
      </c>
      <c r="H797" s="1" t="str">
        <f t="shared" si="94"/>
        <v/>
      </c>
      <c r="I797" s="2" t="str">
        <f t="shared" si="95"/>
        <v/>
      </c>
      <c r="J797" s="2" t="str">
        <f>IF(H797="",IF(H796="","",SUM(J$6:J796)),I797*($G$2/12))</f>
        <v/>
      </c>
      <c r="K797" s="2" t="str">
        <f>IF(H797="",IF(H796="","",SUM($K$6:K796)),L797-J797)</f>
        <v/>
      </c>
      <c r="L797" s="2" t="str">
        <f>IF(H797="",IF(H796="","",SUM($L$6:L796)),I797*(100%+($G$2/12))^($J$2-H796)*($G$2/12)/((100%+$G$2/12)^($J$2-H796)-1))</f>
        <v/>
      </c>
      <c r="P797" s="44" t="str">
        <f t="shared" si="93"/>
        <v/>
      </c>
      <c r="Q797" s="44" t="str">
        <f t="shared" si="96"/>
        <v/>
      </c>
      <c r="R797" s="2" t="str">
        <f t="shared" si="97"/>
        <v/>
      </c>
      <c r="S797" s="12" t="str">
        <f t="shared" si="98"/>
        <v/>
      </c>
    </row>
    <row r="798" spans="3:19" x14ac:dyDescent="0.35">
      <c r="C798" s="2" t="str">
        <f t="shared" si="99"/>
        <v/>
      </c>
      <c r="D798" s="2" t="str">
        <f>IF(B798="",IF(B797="","",SUM($D$6:D797)),C798*($G$2/12))</f>
        <v/>
      </c>
      <c r="E798" s="2" t="str">
        <f>IF(B798="",IF(B797="","",SUM($E$6:E797)),(E797+(C797*((1+$G$1)^(1/12)-1))/($J$2-B796)))</f>
        <v/>
      </c>
      <c r="F798" s="2" t="str">
        <f>IF(B798="",IF(B797="","",SUM($F$6:F797)),D798+E798)</f>
        <v/>
      </c>
      <c r="H798" s="1" t="str">
        <f t="shared" si="94"/>
        <v/>
      </c>
      <c r="I798" s="2" t="str">
        <f t="shared" si="95"/>
        <v/>
      </c>
      <c r="J798" s="2" t="str">
        <f>IF(H798="",IF(H797="","",SUM(J$6:J797)),I798*($G$2/12))</f>
        <v/>
      </c>
      <c r="K798" s="2" t="str">
        <f>IF(H798="",IF(H797="","",SUM($K$6:K797)),L798-J798)</f>
        <v/>
      </c>
      <c r="L798" s="2" t="str">
        <f>IF(H798="",IF(H797="","",SUM($L$6:L797)),I798*(100%+($G$2/12))^($J$2-H797)*($G$2/12)/((100%+$G$2/12)^($J$2-H797)-1))</f>
        <v/>
      </c>
      <c r="P798" s="44" t="str">
        <f t="shared" si="93"/>
        <v/>
      </c>
      <c r="Q798" s="44" t="str">
        <f t="shared" si="96"/>
        <v/>
      </c>
      <c r="R798" s="2" t="str">
        <f t="shared" si="97"/>
        <v/>
      </c>
      <c r="S798" s="12" t="str">
        <f t="shared" si="98"/>
        <v/>
      </c>
    </row>
    <row r="799" spans="3:19" x14ac:dyDescent="0.35">
      <c r="C799" s="2" t="str">
        <f t="shared" si="99"/>
        <v/>
      </c>
      <c r="D799" s="2" t="str">
        <f>IF(B799="",IF(B798="","",SUM($D$6:D798)),C799*($G$2/12))</f>
        <v/>
      </c>
      <c r="E799" s="2" t="str">
        <f>IF(B799="",IF(B798="","",SUM($E$6:E798)),(E798+(C798*((1+$G$1)^(1/12)-1))/($J$2-B797)))</f>
        <v/>
      </c>
      <c r="F799" s="2" t="str">
        <f>IF(B799="",IF(B798="","",SUM($F$6:F798)),D799+E799)</f>
        <v/>
      </c>
      <c r="H799" s="1" t="str">
        <f t="shared" si="94"/>
        <v/>
      </c>
      <c r="I799" s="2" t="str">
        <f t="shared" si="95"/>
        <v/>
      </c>
      <c r="J799" s="2" t="str">
        <f>IF(H799="",IF(H798="","",SUM(J$6:J798)),I799*($G$2/12))</f>
        <v/>
      </c>
      <c r="K799" s="2" t="str">
        <f>IF(H799="",IF(H798="","",SUM($K$6:K798)),L799-J799)</f>
        <v/>
      </c>
      <c r="L799" s="2" t="str">
        <f>IF(H799="",IF(H798="","",SUM($L$6:L798)),I799*(100%+($G$2/12))^($J$2-H798)*($G$2/12)/((100%+$G$2/12)^($J$2-H798)-1))</f>
        <v/>
      </c>
      <c r="P799" s="44" t="str">
        <f t="shared" si="93"/>
        <v/>
      </c>
      <c r="Q799" s="44" t="str">
        <f t="shared" si="96"/>
        <v/>
      </c>
      <c r="R799" s="2" t="str">
        <f t="shared" si="97"/>
        <v/>
      </c>
      <c r="S799" s="12" t="str">
        <f t="shared" si="98"/>
        <v/>
      </c>
    </row>
    <row r="800" spans="3:19" x14ac:dyDescent="0.35">
      <c r="C800" s="2" t="str">
        <f t="shared" si="99"/>
        <v/>
      </c>
      <c r="D800" s="2" t="str">
        <f>IF(B800="",IF(B799="","",SUM($D$6:D799)),C800*($G$2/12))</f>
        <v/>
      </c>
      <c r="E800" s="2" t="str">
        <f>IF(B800="",IF(B799="","",SUM($E$6:E799)),(E799+(C799*((1+$G$1)^(1/12)-1))/($J$2-B798)))</f>
        <v/>
      </c>
      <c r="F800" s="2" t="str">
        <f>IF(B800="",IF(B799="","",SUM($F$6:F799)),D800+E800)</f>
        <v/>
      </c>
      <c r="H800" s="1" t="str">
        <f t="shared" si="94"/>
        <v/>
      </c>
      <c r="I800" s="2" t="str">
        <f t="shared" si="95"/>
        <v/>
      </c>
      <c r="J800" s="2" t="str">
        <f>IF(H800="",IF(H799="","",SUM(J$6:J799)),I800*($G$2/12))</f>
        <v/>
      </c>
      <c r="K800" s="2" t="str">
        <f>IF(H800="",IF(H799="","",SUM($K$6:K799)),L800-J800)</f>
        <v/>
      </c>
      <c r="L800" s="2" t="str">
        <f>IF(H800="",IF(H799="","",SUM($L$6:L799)),I800*(100%+($G$2/12))^($J$2-H799)*($G$2/12)/((100%+$G$2/12)^($J$2-H799)-1))</f>
        <v/>
      </c>
      <c r="P800" s="44" t="str">
        <f t="shared" si="93"/>
        <v/>
      </c>
      <c r="Q800" s="44" t="str">
        <f t="shared" si="96"/>
        <v/>
      </c>
      <c r="R800" s="2" t="str">
        <f t="shared" si="97"/>
        <v/>
      </c>
      <c r="S800" s="12" t="str">
        <f t="shared" si="98"/>
        <v/>
      </c>
    </row>
    <row r="801" spans="3:19" x14ac:dyDescent="0.35">
      <c r="C801" s="2" t="str">
        <f t="shared" si="99"/>
        <v/>
      </c>
      <c r="D801" s="2" t="str">
        <f>IF(B801="",IF(B800="","",SUM($D$6:D800)),C801*($G$2/12))</f>
        <v/>
      </c>
      <c r="E801" s="2" t="str">
        <f>IF(B801="",IF(B800="","",SUM($E$6:E800)),(E800+(C800*((1+$G$1)^(1/12)-1))/($J$2-B799)))</f>
        <v/>
      </c>
      <c r="F801" s="2" t="str">
        <f>IF(B801="",IF(B800="","",SUM($F$6:F800)),D801+E801)</f>
        <v/>
      </c>
      <c r="H801" s="1" t="str">
        <f t="shared" si="94"/>
        <v/>
      </c>
      <c r="I801" s="2" t="str">
        <f t="shared" si="95"/>
        <v/>
      </c>
      <c r="J801" s="2" t="str">
        <f>IF(H801="",IF(H800="","",SUM(J$6:J800)),I801*($G$2/12))</f>
        <v/>
      </c>
      <c r="K801" s="2" t="str">
        <f>IF(H801="",IF(H800="","",SUM($K$6:K800)),L801-J801)</f>
        <v/>
      </c>
      <c r="L801" s="2" t="str">
        <f>IF(H801="",IF(H800="","",SUM($L$6:L800)),I801*(100%+($G$2/12))^($J$2-H800)*($G$2/12)/((100%+$G$2/12)^($J$2-H800)-1))</f>
        <v/>
      </c>
      <c r="P801" s="44" t="str">
        <f t="shared" si="93"/>
        <v/>
      </c>
      <c r="Q801" s="44" t="str">
        <f t="shared" si="96"/>
        <v/>
      </c>
      <c r="R801" s="2" t="str">
        <f t="shared" si="97"/>
        <v/>
      </c>
      <c r="S801" s="12" t="str">
        <f t="shared" si="98"/>
        <v/>
      </c>
    </row>
    <row r="802" spans="3:19" x14ac:dyDescent="0.35">
      <c r="C802" s="2" t="str">
        <f t="shared" si="99"/>
        <v/>
      </c>
      <c r="D802" s="2" t="str">
        <f>IF(B802="",IF(B801="","",SUM($D$6:D801)),C802*($G$2/12))</f>
        <v/>
      </c>
      <c r="E802" s="2" t="str">
        <f>IF(B802="",IF(B801="","",SUM($E$6:E801)),(E801+(C801*((1+$G$1)^(1/12)-1))/($J$2-B800)))</f>
        <v/>
      </c>
      <c r="F802" s="2" t="str">
        <f>IF(B802="",IF(B801="","",SUM($F$6:F801)),D802+E802)</f>
        <v/>
      </c>
      <c r="H802" s="1" t="str">
        <f t="shared" si="94"/>
        <v/>
      </c>
      <c r="I802" s="2" t="str">
        <f t="shared" si="95"/>
        <v/>
      </c>
      <c r="J802" s="2" t="str">
        <f>IF(H802="",IF(H801="","",SUM(J$6:J801)),I802*($G$2/12))</f>
        <v/>
      </c>
      <c r="K802" s="2" t="str">
        <f>IF(H802="",IF(H801="","",SUM($K$6:K801)),L802-J802)</f>
        <v/>
      </c>
      <c r="L802" s="2" t="str">
        <f>IF(H802="",IF(H801="","",SUM($L$6:L801)),I802*(100%+($G$2/12))^($J$2-H801)*($G$2/12)/((100%+$G$2/12)^($J$2-H801)-1))</f>
        <v/>
      </c>
      <c r="P802" s="44" t="str">
        <f t="shared" si="93"/>
        <v/>
      </c>
      <c r="Q802" s="44" t="str">
        <f t="shared" si="96"/>
        <v/>
      </c>
      <c r="R802" s="2" t="str">
        <f t="shared" si="97"/>
        <v/>
      </c>
      <c r="S802" s="12" t="str">
        <f t="shared" si="98"/>
        <v/>
      </c>
    </row>
    <row r="803" spans="3:19" x14ac:dyDescent="0.35">
      <c r="C803" s="2" t="str">
        <f t="shared" si="99"/>
        <v/>
      </c>
      <c r="D803" s="2" t="str">
        <f>IF(B803="",IF(B802="","",SUM($D$6:D802)),C803*($G$2/12))</f>
        <v/>
      </c>
      <c r="E803" s="2" t="str">
        <f>IF(B803="",IF(B802="","",SUM($E$6:E802)),(E802+(C802*((1+$G$1)^(1/12)-1))/($J$2-B801)))</f>
        <v/>
      </c>
      <c r="F803" s="2" t="str">
        <f>IF(B803="",IF(B802="","",SUM($F$6:F802)),D803+E803)</f>
        <v/>
      </c>
      <c r="H803" s="1" t="str">
        <f t="shared" si="94"/>
        <v/>
      </c>
      <c r="I803" s="2" t="str">
        <f t="shared" si="95"/>
        <v/>
      </c>
      <c r="J803" s="2" t="str">
        <f>IF(H803="",IF(H802="","",SUM(J$6:J802)),I803*($G$2/12))</f>
        <v/>
      </c>
      <c r="K803" s="2" t="str">
        <f>IF(H803="",IF(H802="","",SUM($K$6:K802)),L803-J803)</f>
        <v/>
      </c>
      <c r="L803" s="2" t="str">
        <f>IF(H803="",IF(H802="","",SUM($L$6:L802)),I803*(100%+($G$2/12))^($J$2-H802)*($G$2/12)/((100%+$G$2/12)^($J$2-H802)-1))</f>
        <v/>
      </c>
      <c r="P803" s="44" t="str">
        <f t="shared" si="93"/>
        <v/>
      </c>
      <c r="Q803" s="44" t="str">
        <f t="shared" si="96"/>
        <v/>
      </c>
      <c r="R803" s="2" t="str">
        <f t="shared" si="97"/>
        <v/>
      </c>
      <c r="S803" s="12" t="str">
        <f t="shared" si="98"/>
        <v/>
      </c>
    </row>
    <row r="804" spans="3:19" x14ac:dyDescent="0.35">
      <c r="C804" s="2" t="str">
        <f t="shared" si="99"/>
        <v/>
      </c>
      <c r="D804" s="2" t="str">
        <f>IF(B804="",IF(B803="","",SUM($D$6:D803)),C804*($G$2/12))</f>
        <v/>
      </c>
      <c r="E804" s="2" t="str">
        <f>IF(B804="",IF(B803="","",SUM($E$6:E803)),(E803+(C803*((1+$G$1)^(1/12)-1))/($J$2-B802)))</f>
        <v/>
      </c>
      <c r="F804" s="2" t="str">
        <f>IF(B804="",IF(B803="","",SUM($F$6:F803)),D804+E804)</f>
        <v/>
      </c>
      <c r="H804" s="1" t="str">
        <f t="shared" si="94"/>
        <v/>
      </c>
      <c r="I804" s="2" t="str">
        <f t="shared" si="95"/>
        <v/>
      </c>
      <c r="J804" s="2" t="str">
        <f>IF(H804="",IF(H803="","",SUM(J$6:J803)),I804*($G$2/12))</f>
        <v/>
      </c>
      <c r="K804" s="2" t="str">
        <f>IF(H804="",IF(H803="","",SUM($K$6:K803)),L804-J804)</f>
        <v/>
      </c>
      <c r="L804" s="2" t="str">
        <f>IF(H804="",IF(H803="","",SUM($L$6:L803)),I804*(100%+($G$2/12))^($J$2-H803)*($G$2/12)/((100%+$G$2/12)^($J$2-H803)-1))</f>
        <v/>
      </c>
      <c r="P804" s="44" t="str">
        <f t="shared" si="93"/>
        <v/>
      </c>
      <c r="Q804" s="44" t="str">
        <f t="shared" si="96"/>
        <v/>
      </c>
      <c r="R804" s="2" t="str">
        <f t="shared" si="97"/>
        <v/>
      </c>
      <c r="S804" s="12" t="str">
        <f t="shared" si="98"/>
        <v/>
      </c>
    </row>
    <row r="805" spans="3:19" x14ac:dyDescent="0.35">
      <c r="C805" s="2" t="str">
        <f t="shared" si="99"/>
        <v/>
      </c>
      <c r="D805" s="2" t="str">
        <f>IF(B805="",IF(B804="","",SUM($D$6:D804)),C805*($G$2/12))</f>
        <v/>
      </c>
      <c r="E805" s="2" t="str">
        <f>IF(B805="",IF(B804="","",SUM($E$6:E804)),(E804+(C804*((1+$G$1)^(1/12)-1))/($J$2-B803)))</f>
        <v/>
      </c>
      <c r="F805" s="2" t="str">
        <f>IF(B805="",IF(B804="","",SUM($F$6:F804)),D805+E805)</f>
        <v/>
      </c>
      <c r="H805" s="1" t="str">
        <f t="shared" si="94"/>
        <v/>
      </c>
      <c r="I805" s="2" t="str">
        <f t="shared" si="95"/>
        <v/>
      </c>
      <c r="J805" s="2" t="str">
        <f>IF(H805="",IF(H804="","",SUM(J$6:J804)),I805*($G$2/12))</f>
        <v/>
      </c>
      <c r="K805" s="2" t="str">
        <f>IF(H805="",IF(H804="","",SUM($K$6:K804)),L805-J805)</f>
        <v/>
      </c>
      <c r="L805" s="2" t="str">
        <f>IF(H805="",IF(H804="","",SUM($L$6:L804)),I805*(100%+($G$2/12))^($J$2-H804)*($G$2/12)/((100%+$G$2/12)^($J$2-H804)-1))</f>
        <v/>
      </c>
      <c r="P805" s="44" t="str">
        <f t="shared" si="93"/>
        <v/>
      </c>
      <c r="Q805" s="44" t="str">
        <f t="shared" si="96"/>
        <v/>
      </c>
      <c r="R805" s="2" t="str">
        <f t="shared" si="97"/>
        <v/>
      </c>
      <c r="S805" s="12" t="str">
        <f t="shared" si="98"/>
        <v/>
      </c>
    </row>
    <row r="806" spans="3:19" x14ac:dyDescent="0.35">
      <c r="C806" s="2" t="str">
        <f t="shared" si="99"/>
        <v/>
      </c>
      <c r="D806" s="2" t="str">
        <f>IF(B806="",IF(B805="","",SUM($D$6:D805)),C806*($G$2/12))</f>
        <v/>
      </c>
      <c r="E806" s="2" t="str">
        <f>IF(B806="",IF(B805="","",SUM($E$6:E805)),(E805+(C805*((1+$G$1)^(1/12)-1))/($J$2-B804)))</f>
        <v/>
      </c>
      <c r="F806" s="2" t="str">
        <f>IF(B806="",IF(B805="","",SUM($F$6:F805)),D806+E806)</f>
        <v/>
      </c>
      <c r="H806" s="1" t="str">
        <f t="shared" si="94"/>
        <v/>
      </c>
      <c r="I806" s="2" t="str">
        <f t="shared" si="95"/>
        <v/>
      </c>
      <c r="J806" s="2" t="str">
        <f>IF(H806="",IF(H805="","",SUM(J$6:J805)),I806*($G$2/12))</f>
        <v/>
      </c>
      <c r="K806" s="2" t="str">
        <f>IF(H806="",IF(H805="","",SUM($K$6:K805)),L806-J806)</f>
        <v/>
      </c>
      <c r="L806" s="2" t="str">
        <f>IF(H806="",IF(H805="","",SUM($L$6:L805)),I806*(100%+($G$2/12))^($J$2-H805)*($G$2/12)/((100%+$G$2/12)^($J$2-H805)-1))</f>
        <v/>
      </c>
      <c r="P806" s="44" t="str">
        <f t="shared" si="93"/>
        <v/>
      </c>
      <c r="Q806" s="44" t="str">
        <f t="shared" si="96"/>
        <v/>
      </c>
      <c r="R806" s="2" t="str">
        <f t="shared" si="97"/>
        <v/>
      </c>
      <c r="S806" s="12" t="str">
        <f t="shared" si="98"/>
        <v/>
      </c>
    </row>
    <row r="807" spans="3:19" x14ac:dyDescent="0.35">
      <c r="C807" s="2" t="str">
        <f t="shared" si="99"/>
        <v/>
      </c>
      <c r="D807" s="2" t="str">
        <f>IF(B807="",IF(B806="","",SUM($D$6:D806)),C807*($G$2/12))</f>
        <v/>
      </c>
      <c r="E807" s="2" t="str">
        <f>IF(B807="",IF(B806="","",SUM($E$6:E806)),(E806+(C806*((1+$G$1)^(1/12)-1))/($J$2-B805)))</f>
        <v/>
      </c>
      <c r="F807" s="2" t="str">
        <f>IF(B807="",IF(B806="","",SUM($F$6:F806)),D807+E807)</f>
        <v/>
      </c>
      <c r="H807" s="1" t="str">
        <f t="shared" si="94"/>
        <v/>
      </c>
      <c r="I807" s="2" t="str">
        <f t="shared" si="95"/>
        <v/>
      </c>
      <c r="J807" s="2" t="str">
        <f>IF(H807="",IF(H806="","",SUM(J$6:J806)),I807*($G$2/12))</f>
        <v/>
      </c>
      <c r="K807" s="2" t="str">
        <f>IF(H807="",IF(H806="","",SUM($K$6:K806)),L807-J807)</f>
        <v/>
      </c>
      <c r="L807" s="2" t="str">
        <f>IF(H807="",IF(H806="","",SUM($L$6:L806)),I807*(100%+($G$2/12))^($J$2-H806)*($G$2/12)/((100%+$G$2/12)^($J$2-H806)-1))</f>
        <v/>
      </c>
      <c r="P807" s="44" t="str">
        <f t="shared" si="93"/>
        <v/>
      </c>
      <c r="Q807" s="44" t="str">
        <f t="shared" si="96"/>
        <v/>
      </c>
      <c r="R807" s="2" t="str">
        <f t="shared" si="97"/>
        <v/>
      </c>
      <c r="S807" s="12" t="str">
        <f t="shared" si="98"/>
        <v/>
      </c>
    </row>
    <row r="808" spans="3:19" x14ac:dyDescent="0.35">
      <c r="C808" s="2" t="str">
        <f t="shared" si="99"/>
        <v/>
      </c>
      <c r="D808" s="2" t="str">
        <f>IF(B808="",IF(B807="","",SUM($D$6:D807)),C808*($G$2/12))</f>
        <v/>
      </c>
      <c r="E808" s="2" t="str">
        <f>IF(B808="",IF(B807="","",SUM($E$6:E807)),(E807+(C807*((1+$G$1)^(1/12)-1))/($J$2-B806)))</f>
        <v/>
      </c>
      <c r="F808" s="2" t="str">
        <f>IF(B808="",IF(B807="","",SUM($F$6:F807)),D808+E808)</f>
        <v/>
      </c>
      <c r="H808" s="1" t="str">
        <f t="shared" si="94"/>
        <v/>
      </c>
      <c r="I808" s="2" t="str">
        <f t="shared" si="95"/>
        <v/>
      </c>
      <c r="J808" s="2" t="str">
        <f>IF(H808="",IF(H807="","",SUM(J$6:J807)),I808*($G$2/12))</f>
        <v/>
      </c>
      <c r="K808" s="2" t="str">
        <f>IF(H808="",IF(H807="","",SUM($K$6:K807)),L808-J808)</f>
        <v/>
      </c>
      <c r="L808" s="2" t="str">
        <f>IF(H808="",IF(H807="","",SUM($L$6:L807)),I808*(100%+($G$2/12))^($J$2-H807)*($G$2/12)/((100%+$G$2/12)^($J$2-H807)-1))</f>
        <v/>
      </c>
      <c r="P808" s="44" t="str">
        <f t="shared" si="93"/>
        <v/>
      </c>
      <c r="Q808" s="44" t="str">
        <f t="shared" si="96"/>
        <v/>
      </c>
      <c r="R808" s="2" t="str">
        <f t="shared" si="97"/>
        <v/>
      </c>
      <c r="S808" s="12" t="str">
        <f t="shared" si="98"/>
        <v/>
      </c>
    </row>
    <row r="809" spans="3:19" x14ac:dyDescent="0.35">
      <c r="C809" s="2" t="str">
        <f t="shared" si="99"/>
        <v/>
      </c>
      <c r="D809" s="2" t="str">
        <f>IF(B809="",IF(B808="","",SUM($D$6:D808)),C809*($G$2/12))</f>
        <v/>
      </c>
      <c r="E809" s="2" t="str">
        <f>IF(B809="",IF(B808="","",SUM($E$6:E808)),(E808+(C808*((1+$G$1)^(1/12)-1))/($J$2-B807)))</f>
        <v/>
      </c>
      <c r="F809" s="2" t="str">
        <f>IF(B809="",IF(B808="","",SUM($F$6:F808)),D809+E809)</f>
        <v/>
      </c>
      <c r="H809" s="1" t="str">
        <f t="shared" si="94"/>
        <v/>
      </c>
      <c r="I809" s="2" t="str">
        <f t="shared" si="95"/>
        <v/>
      </c>
      <c r="J809" s="2" t="str">
        <f>IF(H809="",IF(H808="","",SUM(J$6:J808)),I809*($G$2/12))</f>
        <v/>
      </c>
      <c r="K809" s="2" t="str">
        <f>IF(H809="",IF(H808="","",SUM($K$6:K808)),L809-J809)</f>
        <v/>
      </c>
      <c r="L809" s="2" t="str">
        <f>IF(H809="",IF(H808="","",SUM($L$6:L808)),I809*(100%+($G$2/12))^($J$2-H808)*($G$2/12)/((100%+$G$2/12)^($J$2-H808)-1))</f>
        <v/>
      </c>
      <c r="P809" s="44" t="str">
        <f t="shared" si="93"/>
        <v/>
      </c>
      <c r="Q809" s="44" t="str">
        <f t="shared" si="96"/>
        <v/>
      </c>
      <c r="R809" s="2" t="str">
        <f t="shared" si="97"/>
        <v/>
      </c>
      <c r="S809" s="12" t="str">
        <f t="shared" si="98"/>
        <v/>
      </c>
    </row>
    <row r="810" spans="3:19" x14ac:dyDescent="0.35">
      <c r="C810" s="2" t="str">
        <f t="shared" si="99"/>
        <v/>
      </c>
      <c r="D810" s="2" t="str">
        <f>IF(B810="",IF(B809="","",SUM($D$6:D809)),C810*($G$2/12))</f>
        <v/>
      </c>
      <c r="E810" s="2" t="str">
        <f>IF(B810="",IF(B809="","",SUM($E$6:E809)),(E809+(C809*((1+$G$1)^(1/12)-1))/($J$2-B808)))</f>
        <v/>
      </c>
      <c r="F810" s="2" t="str">
        <f>IF(B810="",IF(B809="","",SUM($F$6:F809)),D810+E810)</f>
        <v/>
      </c>
      <c r="H810" s="1" t="str">
        <f t="shared" si="94"/>
        <v/>
      </c>
      <c r="I810" s="2" t="str">
        <f t="shared" si="95"/>
        <v/>
      </c>
      <c r="J810" s="2" t="str">
        <f>IF(H810="",IF(H809="","",SUM(J$6:J809)),I810*($G$2/12))</f>
        <v/>
      </c>
      <c r="K810" s="2" t="str">
        <f>IF(H810="",IF(H809="","",SUM($K$6:K809)),L810-J810)</f>
        <v/>
      </c>
      <c r="L810" s="2" t="str">
        <f>IF(H810="",IF(H809="","",SUM($L$6:L809)),I810*(100%+($G$2/12))^($J$2-H809)*($G$2/12)/((100%+$G$2/12)^($J$2-H809)-1))</f>
        <v/>
      </c>
      <c r="P810" s="44" t="str">
        <f t="shared" si="93"/>
        <v/>
      </c>
      <c r="Q810" s="44" t="str">
        <f t="shared" si="96"/>
        <v/>
      </c>
      <c r="R810" s="2" t="str">
        <f t="shared" si="97"/>
        <v/>
      </c>
      <c r="S810" s="12" t="str">
        <f t="shared" si="98"/>
        <v/>
      </c>
    </row>
    <row r="811" spans="3:19" x14ac:dyDescent="0.35">
      <c r="C811" s="2" t="str">
        <f t="shared" si="99"/>
        <v/>
      </c>
      <c r="D811" s="2" t="str">
        <f>IF(B811="",IF(B810="","",SUM($D$6:D810)),C811*($G$2/12))</f>
        <v/>
      </c>
      <c r="E811" s="2" t="str">
        <f>IF(B811="",IF(B810="","",SUM($E$6:E810)),(E810+(C810*((1+$G$1)^(1/12)-1))/($J$2-B809)))</f>
        <v/>
      </c>
      <c r="F811" s="2" t="str">
        <f>IF(B811="",IF(B810="","",SUM($F$6:F810)),D811+E811)</f>
        <v/>
      </c>
      <c r="H811" s="1" t="str">
        <f t="shared" si="94"/>
        <v/>
      </c>
      <c r="I811" s="2" t="str">
        <f t="shared" si="95"/>
        <v/>
      </c>
      <c r="J811" s="2" t="str">
        <f>IF(H811="",IF(H810="","",SUM(J$6:J810)),I811*($G$2/12))</f>
        <v/>
      </c>
      <c r="K811" s="2" t="str">
        <f>IF(H811="",IF(H810="","",SUM($K$6:K810)),L811-J811)</f>
        <v/>
      </c>
      <c r="L811" s="2" t="str">
        <f>IF(H811="",IF(H810="","",SUM($L$6:L810)),I811*(100%+($G$2/12))^($J$2-H810)*($G$2/12)/((100%+$G$2/12)^($J$2-H810)-1))</f>
        <v/>
      </c>
      <c r="P811" s="44" t="str">
        <f t="shared" si="93"/>
        <v/>
      </c>
      <c r="Q811" s="44" t="str">
        <f t="shared" si="96"/>
        <v/>
      </c>
      <c r="R811" s="2" t="str">
        <f t="shared" si="97"/>
        <v/>
      </c>
      <c r="S811" s="12" t="str">
        <f t="shared" si="98"/>
        <v/>
      </c>
    </row>
    <row r="812" spans="3:19" x14ac:dyDescent="0.35">
      <c r="C812" s="2" t="str">
        <f t="shared" si="99"/>
        <v/>
      </c>
      <c r="D812" s="2" t="str">
        <f>IF(B812="",IF(B811="","",SUM($D$6:D811)),C812*($G$2/12))</f>
        <v/>
      </c>
      <c r="E812" s="2" t="str">
        <f>IF(B812="",IF(B811="","",SUM($E$6:E811)),(E811+(C811*((1+$G$1)^(1/12)-1))/($J$2-B810)))</f>
        <v/>
      </c>
      <c r="F812" s="2" t="str">
        <f>IF(B812="",IF(B811="","",SUM($F$6:F811)),D812+E812)</f>
        <v/>
      </c>
      <c r="H812" s="1" t="str">
        <f t="shared" si="94"/>
        <v/>
      </c>
      <c r="I812" s="2" t="str">
        <f t="shared" si="95"/>
        <v/>
      </c>
      <c r="J812" s="2" t="str">
        <f>IF(H812="",IF(H811="","",SUM(J$6:J811)),I812*($G$2/12))</f>
        <v/>
      </c>
      <c r="K812" s="2" t="str">
        <f>IF(H812="",IF(H811="","",SUM($K$6:K811)),L812-J812)</f>
        <v/>
      </c>
      <c r="L812" s="2" t="str">
        <f>IF(H812="",IF(H811="","",SUM($L$6:L811)),I812*(100%+($G$2/12))^($J$2-H811)*($G$2/12)/((100%+$G$2/12)^($J$2-H811)-1))</f>
        <v/>
      </c>
      <c r="P812" s="44" t="str">
        <f t="shared" si="93"/>
        <v/>
      </c>
      <c r="Q812" s="44" t="str">
        <f t="shared" si="96"/>
        <v/>
      </c>
      <c r="R812" s="2" t="str">
        <f t="shared" si="97"/>
        <v/>
      </c>
      <c r="S812" s="12" t="str">
        <f t="shared" si="98"/>
        <v/>
      </c>
    </row>
    <row r="813" spans="3:19" x14ac:dyDescent="0.35">
      <c r="C813" s="2" t="str">
        <f t="shared" si="99"/>
        <v/>
      </c>
      <c r="D813" s="2" t="str">
        <f>IF(B813="",IF(B812="","",SUM($D$6:D812)),C813*($G$2/12))</f>
        <v/>
      </c>
      <c r="E813" s="2" t="str">
        <f>IF(B813="",IF(B812="","",SUM($E$6:E812)),(E812+(C812*((1+$G$1)^(1/12)-1))/($J$2-B811)))</f>
        <v/>
      </c>
      <c r="F813" s="2" t="str">
        <f>IF(B813="",IF(B812="","",SUM($F$6:F812)),D813+E813)</f>
        <v/>
      </c>
      <c r="H813" s="1" t="str">
        <f t="shared" si="94"/>
        <v/>
      </c>
      <c r="I813" s="2" t="str">
        <f t="shared" si="95"/>
        <v/>
      </c>
      <c r="J813" s="2" t="str">
        <f>IF(H813="",IF(H812="","",SUM(J$6:J812)),I813*($G$2/12))</f>
        <v/>
      </c>
      <c r="K813" s="2" t="str">
        <f>IF(H813="",IF(H812="","",SUM($K$6:K812)),L813-J813)</f>
        <v/>
      </c>
      <c r="L813" s="2" t="str">
        <f>IF(H813="",IF(H812="","",SUM($L$6:L812)),I813*(100%+($G$2/12))^($J$2-H812)*($G$2/12)/((100%+$G$2/12)^($J$2-H812)-1))</f>
        <v/>
      </c>
      <c r="P813" s="44" t="str">
        <f t="shared" si="93"/>
        <v/>
      </c>
      <c r="Q813" s="44" t="str">
        <f t="shared" si="96"/>
        <v/>
      </c>
      <c r="R813" s="2" t="str">
        <f t="shared" si="97"/>
        <v/>
      </c>
      <c r="S813" s="12" t="str">
        <f t="shared" si="98"/>
        <v/>
      </c>
    </row>
    <row r="814" spans="3:19" x14ac:dyDescent="0.35">
      <c r="C814" s="2" t="str">
        <f t="shared" si="99"/>
        <v/>
      </c>
      <c r="D814" s="2" t="str">
        <f>IF(B814="",IF(B813="","",SUM($D$6:D813)),C814*($G$2/12))</f>
        <v/>
      </c>
      <c r="E814" s="2" t="str">
        <f>IF(B814="",IF(B813="","",SUM($E$6:E813)),(E813+(C813*((1+$G$1)^(1/12)-1))/($J$2-B812)))</f>
        <v/>
      </c>
      <c r="F814" s="2" t="str">
        <f>IF(B814="",IF(B813="","",SUM($F$6:F813)),D814+E814)</f>
        <v/>
      </c>
      <c r="H814" s="1" t="str">
        <f t="shared" si="94"/>
        <v/>
      </c>
      <c r="I814" s="2" t="str">
        <f t="shared" si="95"/>
        <v/>
      </c>
      <c r="J814" s="2" t="str">
        <f>IF(H814="",IF(H813="","",SUM(J$6:J813)),I814*($G$2/12))</f>
        <v/>
      </c>
      <c r="K814" s="2" t="str">
        <f>IF(H814="",IF(H813="","",SUM($K$6:K813)),L814-J814)</f>
        <v/>
      </c>
      <c r="L814" s="2" t="str">
        <f>IF(H814="",IF(H813="","",SUM($L$6:L813)),I814*(100%+($G$2/12))^($J$2-H813)*($G$2/12)/((100%+$G$2/12)^($J$2-H813)-1))</f>
        <v/>
      </c>
      <c r="P814" s="44" t="str">
        <f t="shared" si="93"/>
        <v/>
      </c>
      <c r="Q814" s="44" t="str">
        <f t="shared" si="96"/>
        <v/>
      </c>
      <c r="R814" s="2" t="str">
        <f t="shared" si="97"/>
        <v/>
      </c>
      <c r="S814" s="12" t="str">
        <f t="shared" si="98"/>
        <v/>
      </c>
    </row>
    <row r="815" spans="3:19" x14ac:dyDescent="0.35">
      <c r="C815" s="2" t="str">
        <f t="shared" si="99"/>
        <v/>
      </c>
      <c r="D815" s="2" t="str">
        <f>IF(B815="",IF(B814="","",SUM($D$6:D814)),C815*($G$2/12))</f>
        <v/>
      </c>
      <c r="E815" s="2" t="str">
        <f>IF(B815="",IF(B814="","",SUM($E$6:E814)),(E814+(C814*((1+$G$1)^(1/12)-1))/($J$2-B813)))</f>
        <v/>
      </c>
      <c r="F815" s="2" t="str">
        <f>IF(B815="",IF(B814="","",SUM($F$6:F814)),D815+E815)</f>
        <v/>
      </c>
      <c r="H815" s="1" t="str">
        <f t="shared" si="94"/>
        <v/>
      </c>
      <c r="I815" s="2" t="str">
        <f t="shared" si="95"/>
        <v/>
      </c>
      <c r="J815" s="2" t="str">
        <f>IF(H815="",IF(H814="","",SUM(J$6:J814)),I815*($G$2/12))</f>
        <v/>
      </c>
      <c r="K815" s="2" t="str">
        <f>IF(H815="",IF(H814="","",SUM($K$6:K814)),L815-J815)</f>
        <v/>
      </c>
      <c r="L815" s="2" t="str">
        <f>IF(H815="",IF(H814="","",SUM($L$6:L814)),I815*(100%+($G$2/12))^($J$2-H814)*($G$2/12)/((100%+$G$2/12)^($J$2-H814)-1))</f>
        <v/>
      </c>
      <c r="P815" s="44" t="str">
        <f t="shared" si="93"/>
        <v/>
      </c>
      <c r="Q815" s="44" t="str">
        <f t="shared" si="96"/>
        <v/>
      </c>
      <c r="R815" s="2" t="str">
        <f t="shared" si="97"/>
        <v/>
      </c>
      <c r="S815" s="12" t="str">
        <f t="shared" si="98"/>
        <v/>
      </c>
    </row>
    <row r="816" spans="3:19" x14ac:dyDescent="0.35">
      <c r="C816" s="2" t="str">
        <f t="shared" si="99"/>
        <v/>
      </c>
      <c r="D816" s="2" t="str">
        <f>IF(B816="",IF(B815="","",SUM($D$6:D815)),C816*($G$2/12))</f>
        <v/>
      </c>
      <c r="E816" s="2" t="str">
        <f>IF(B816="",IF(B815="","",SUM($E$6:E815)),(E815+(C815*((1+$G$1)^(1/12)-1))/($J$2-B814)))</f>
        <v/>
      </c>
      <c r="F816" s="2" t="str">
        <f>IF(B816="",IF(B815="","",SUM($F$6:F815)),D816+E816)</f>
        <v/>
      </c>
      <c r="H816" s="1" t="str">
        <f t="shared" si="94"/>
        <v/>
      </c>
      <c r="I816" s="2" t="str">
        <f t="shared" si="95"/>
        <v/>
      </c>
      <c r="J816" s="2" t="str">
        <f>IF(H816="",IF(H815="","",SUM(J$6:J815)),I816*($G$2/12))</f>
        <v/>
      </c>
      <c r="K816" s="2" t="str">
        <f>IF(H816="",IF(H815="","",SUM($K$6:K815)),L816-J816)</f>
        <v/>
      </c>
      <c r="L816" s="2" t="str">
        <f>IF(H816="",IF(H815="","",SUM($L$6:L815)),I816*(100%+($G$2/12))^($J$2-H815)*($G$2/12)/((100%+$G$2/12)^($J$2-H815)-1))</f>
        <v/>
      </c>
      <c r="P816" s="44" t="str">
        <f t="shared" si="93"/>
        <v/>
      </c>
      <c r="Q816" s="44" t="str">
        <f t="shared" si="96"/>
        <v/>
      </c>
      <c r="R816" s="2" t="str">
        <f t="shared" si="97"/>
        <v/>
      </c>
      <c r="S816" s="12" t="str">
        <f t="shared" si="98"/>
        <v/>
      </c>
    </row>
    <row r="817" spans="3:19" x14ac:dyDescent="0.35">
      <c r="C817" s="2" t="str">
        <f t="shared" si="99"/>
        <v/>
      </c>
      <c r="D817" s="2" t="str">
        <f>IF(B817="",IF(B816="","",SUM($D$6:D816)),C817*($G$2/12))</f>
        <v/>
      </c>
      <c r="E817" s="2" t="str">
        <f>IF(B817="",IF(B816="","",SUM($E$6:E816)),(E816+(C816*((1+$G$1)^(1/12)-1))/($J$2-B815)))</f>
        <v/>
      </c>
      <c r="F817" s="2" t="str">
        <f>IF(B817="",IF(B816="","",SUM($F$6:F816)),D817+E817)</f>
        <v/>
      </c>
      <c r="H817" s="1" t="str">
        <f t="shared" si="94"/>
        <v/>
      </c>
      <c r="I817" s="2" t="str">
        <f t="shared" si="95"/>
        <v/>
      </c>
      <c r="J817" s="2" t="str">
        <f>IF(H817="",IF(H816="","",SUM(J$6:J816)),I817*($G$2/12))</f>
        <v/>
      </c>
      <c r="K817" s="2" t="str">
        <f>IF(H817="",IF(H816="","",SUM($K$6:K816)),L817-J817)</f>
        <v/>
      </c>
      <c r="L817" s="2" t="str">
        <f>IF(H817="",IF(H816="","",SUM($L$6:L816)),I817*(100%+($G$2/12))^($J$2-H816)*($G$2/12)/((100%+$G$2/12)^($J$2-H816)-1))</f>
        <v/>
      </c>
      <c r="P817" s="44" t="str">
        <f t="shared" si="93"/>
        <v/>
      </c>
      <c r="Q817" s="44" t="str">
        <f t="shared" si="96"/>
        <v/>
      </c>
      <c r="R817" s="2" t="str">
        <f t="shared" si="97"/>
        <v/>
      </c>
      <c r="S817" s="12" t="str">
        <f t="shared" si="98"/>
        <v/>
      </c>
    </row>
    <row r="818" spans="3:19" x14ac:dyDescent="0.35">
      <c r="C818" s="2" t="str">
        <f t="shared" si="99"/>
        <v/>
      </c>
      <c r="D818" s="2" t="str">
        <f>IF(B818="",IF(B817="","",SUM($D$6:D817)),C818*($G$2/12))</f>
        <v/>
      </c>
      <c r="E818" s="2" t="str">
        <f>IF(B818="",IF(B817="","",SUM($E$6:E817)),(E817+(C817*((1+$G$1)^(1/12)-1))/($J$2-B816)))</f>
        <v/>
      </c>
      <c r="F818" s="2" t="str">
        <f>IF(B818="",IF(B817="","",SUM($F$6:F817)),D818+E818)</f>
        <v/>
      </c>
      <c r="H818" s="1" t="str">
        <f t="shared" si="94"/>
        <v/>
      </c>
      <c r="I818" s="2" t="str">
        <f t="shared" si="95"/>
        <v/>
      </c>
      <c r="J818" s="2" t="str">
        <f>IF(H818="",IF(H817="","",SUM(J$6:J817)),I818*($G$2/12))</f>
        <v/>
      </c>
      <c r="K818" s="2" t="str">
        <f>IF(H818="",IF(H817="","",SUM($K$6:K817)),L818-J818)</f>
        <v/>
      </c>
      <c r="L818" s="2" t="str">
        <f>IF(H818="",IF(H817="","",SUM($L$6:L817)),I818*(100%+($G$2/12))^($J$2-H817)*($G$2/12)/((100%+$G$2/12)^($J$2-H817)-1))</f>
        <v/>
      </c>
      <c r="P818" s="44" t="str">
        <f t="shared" si="93"/>
        <v/>
      </c>
      <c r="Q818" s="44" t="str">
        <f t="shared" si="96"/>
        <v/>
      </c>
      <c r="R818" s="2" t="str">
        <f t="shared" si="97"/>
        <v/>
      </c>
      <c r="S818" s="12" t="str">
        <f t="shared" si="98"/>
        <v/>
      </c>
    </row>
    <row r="819" spans="3:19" x14ac:dyDescent="0.35">
      <c r="C819" s="2" t="str">
        <f t="shared" si="99"/>
        <v/>
      </c>
      <c r="D819" s="2" t="str">
        <f>IF(B819="",IF(B818="","",SUM($D$6:D818)),C819*($G$2/12))</f>
        <v/>
      </c>
      <c r="E819" s="2" t="str">
        <f>IF(B819="",IF(B818="","",SUM($E$6:E818)),(E818+(C818*((1+$G$1)^(1/12)-1))/($J$2-B817)))</f>
        <v/>
      </c>
      <c r="F819" s="2" t="str">
        <f>IF(B819="",IF(B818="","",SUM($F$6:F818)),D819+E819)</f>
        <v/>
      </c>
      <c r="H819" s="1" t="str">
        <f t="shared" si="94"/>
        <v/>
      </c>
      <c r="I819" s="2" t="str">
        <f t="shared" si="95"/>
        <v/>
      </c>
      <c r="J819" s="2" t="str">
        <f>IF(H819="",IF(H818="","",SUM(J$6:J818)),I819*($G$2/12))</f>
        <v/>
      </c>
      <c r="K819" s="2" t="str">
        <f>IF(H819="",IF(H818="","",SUM($K$6:K818)),L819-J819)</f>
        <v/>
      </c>
      <c r="L819" s="2" t="str">
        <f>IF(H819="",IF(H818="","",SUM($L$6:L818)),I819*(100%+($G$2/12))^($J$2-H818)*($G$2/12)/((100%+$G$2/12)^($J$2-H818)-1))</f>
        <v/>
      </c>
      <c r="P819" s="44" t="str">
        <f t="shared" si="93"/>
        <v/>
      </c>
      <c r="Q819" s="44" t="str">
        <f t="shared" si="96"/>
        <v/>
      </c>
      <c r="R819" s="2" t="str">
        <f t="shared" si="97"/>
        <v/>
      </c>
      <c r="S819" s="12" t="str">
        <f t="shared" si="98"/>
        <v/>
      </c>
    </row>
    <row r="820" spans="3:19" x14ac:dyDescent="0.35">
      <c r="C820" s="2" t="str">
        <f t="shared" si="99"/>
        <v/>
      </c>
      <c r="D820" s="2" t="str">
        <f>IF(B820="",IF(B819="","",SUM($D$6:D819)),C820*($G$2/12))</f>
        <v/>
      </c>
      <c r="E820" s="2" t="str">
        <f>IF(B820="",IF(B819="","",SUM($E$6:E819)),(E819+(C819*((1+$G$1)^(1/12)-1))/($J$2-B818)))</f>
        <v/>
      </c>
      <c r="F820" s="2" t="str">
        <f>IF(B820="",IF(B819="","",SUM($F$6:F819)),D820+E820)</f>
        <v/>
      </c>
      <c r="H820" s="1" t="str">
        <f t="shared" si="94"/>
        <v/>
      </c>
      <c r="I820" s="2" t="str">
        <f t="shared" si="95"/>
        <v/>
      </c>
      <c r="J820" s="2" t="str">
        <f>IF(H820="",IF(H819="","",SUM(J$6:J819)),I820*($G$2/12))</f>
        <v/>
      </c>
      <c r="K820" s="2" t="str">
        <f>IF(H820="",IF(H819="","",SUM($K$6:K819)),L820-J820)</f>
        <v/>
      </c>
      <c r="L820" s="2" t="str">
        <f>IF(H820="",IF(H819="","",SUM($L$6:L819)),I820*(100%+($G$2/12))^($J$2-H819)*($G$2/12)/((100%+$G$2/12)^($J$2-H819)-1))</f>
        <v/>
      </c>
      <c r="P820" s="44" t="str">
        <f t="shared" si="93"/>
        <v/>
      </c>
      <c r="Q820" s="44" t="str">
        <f t="shared" si="96"/>
        <v/>
      </c>
      <c r="R820" s="2" t="str">
        <f t="shared" si="97"/>
        <v/>
      </c>
      <c r="S820" s="12" t="str">
        <f t="shared" si="98"/>
        <v/>
      </c>
    </row>
    <row r="821" spans="3:19" x14ac:dyDescent="0.35">
      <c r="C821" s="2" t="str">
        <f t="shared" si="99"/>
        <v/>
      </c>
      <c r="D821" s="2" t="str">
        <f>IF(B821="",IF(B820="","",SUM($D$6:D820)),C821*($G$2/12))</f>
        <v/>
      </c>
      <c r="E821" s="2" t="str">
        <f>IF(B821="",IF(B820="","",SUM($E$6:E820)),(E820+(C820*((1+$G$1)^(1/12)-1))/($J$2-B819)))</f>
        <v/>
      </c>
      <c r="F821" s="2" t="str">
        <f>IF(B821="",IF(B820="","",SUM($F$6:F820)),D821+E821)</f>
        <v/>
      </c>
      <c r="H821" s="1" t="str">
        <f t="shared" si="94"/>
        <v/>
      </c>
      <c r="I821" s="2" t="str">
        <f t="shared" si="95"/>
        <v/>
      </c>
      <c r="J821" s="2" t="str">
        <f>IF(H821="",IF(H820="","",SUM(J$6:J820)),I821*($G$2/12))</f>
        <v/>
      </c>
      <c r="K821" s="2" t="str">
        <f>IF(H821="",IF(H820="","",SUM($K$6:K820)),L821-J821)</f>
        <v/>
      </c>
      <c r="L821" s="2" t="str">
        <f>IF(H821="",IF(H820="","",SUM($L$6:L820)),I821*(100%+($G$2/12))^($J$2-H820)*($G$2/12)/((100%+$G$2/12)^($J$2-H820)-1))</f>
        <v/>
      </c>
      <c r="P821" s="44" t="str">
        <f t="shared" si="93"/>
        <v/>
      </c>
      <c r="Q821" s="44" t="str">
        <f t="shared" si="96"/>
        <v/>
      </c>
      <c r="R821" s="2" t="str">
        <f t="shared" si="97"/>
        <v/>
      </c>
      <c r="S821" s="12" t="str">
        <f t="shared" si="98"/>
        <v/>
      </c>
    </row>
    <row r="822" spans="3:19" x14ac:dyDescent="0.35">
      <c r="C822" s="2" t="str">
        <f t="shared" si="99"/>
        <v/>
      </c>
      <c r="D822" s="2" t="str">
        <f>IF(B822="",IF(B821="","",SUM($D$6:D821)),C822*($G$2/12))</f>
        <v/>
      </c>
      <c r="E822" s="2" t="str">
        <f>IF(B822="",IF(B821="","",SUM($E$6:E821)),(E821+(C821*((1+$G$1)^(1/12)-1))/($J$2-B820)))</f>
        <v/>
      </c>
      <c r="F822" s="2" t="str">
        <f>IF(B822="",IF(B821="","",SUM($F$6:F821)),D822+E822)</f>
        <v/>
      </c>
      <c r="H822" s="1" t="str">
        <f t="shared" si="94"/>
        <v/>
      </c>
      <c r="I822" s="2" t="str">
        <f t="shared" si="95"/>
        <v/>
      </c>
      <c r="J822" s="2" t="str">
        <f>IF(H822="",IF(H821="","",SUM(J$6:J821)),I822*($G$2/12))</f>
        <v/>
      </c>
      <c r="K822" s="2" t="str">
        <f>IF(H822="",IF(H821="","",SUM($K$6:K821)),L822-J822)</f>
        <v/>
      </c>
      <c r="L822" s="2" t="str">
        <f>IF(H822="",IF(H821="","",SUM($L$6:L821)),I822*(100%+($G$2/12))^($J$2-H821)*($G$2/12)/((100%+$G$2/12)^($J$2-H821)-1))</f>
        <v/>
      </c>
      <c r="P822" s="44" t="str">
        <f t="shared" si="93"/>
        <v/>
      </c>
      <c r="Q822" s="44" t="str">
        <f t="shared" si="96"/>
        <v/>
      </c>
      <c r="R822" s="2" t="str">
        <f t="shared" si="97"/>
        <v/>
      </c>
      <c r="S822" s="12" t="str">
        <f t="shared" si="98"/>
        <v/>
      </c>
    </row>
    <row r="823" spans="3:19" x14ac:dyDescent="0.35">
      <c r="C823" s="2" t="str">
        <f t="shared" si="99"/>
        <v/>
      </c>
      <c r="D823" s="2" t="str">
        <f>IF(B823="",IF(B822="","",SUM($D$6:D822)),C823*($G$2/12))</f>
        <v/>
      </c>
      <c r="E823" s="2" t="str">
        <f>IF(B823="",IF(B822="","",SUM($E$6:E822)),(E822+(C822*((1+$G$1)^(1/12)-1))/($J$2-B821)))</f>
        <v/>
      </c>
      <c r="F823" s="2" t="str">
        <f>IF(B823="",IF(B822="","",SUM($F$6:F822)),D823+E823)</f>
        <v/>
      </c>
      <c r="H823" s="1" t="str">
        <f t="shared" si="94"/>
        <v/>
      </c>
      <c r="I823" s="2" t="str">
        <f t="shared" si="95"/>
        <v/>
      </c>
      <c r="J823" s="2" t="str">
        <f>IF(H823="",IF(H822="","",SUM(J$6:J822)),I823*($G$2/12))</f>
        <v/>
      </c>
      <c r="K823" s="2" t="str">
        <f>IF(H823="",IF(H822="","",SUM($K$6:K822)),L823-J823)</f>
        <v/>
      </c>
      <c r="L823" s="2" t="str">
        <f>IF(H823="",IF(H822="","",SUM($L$6:L822)),I823*(100%+($G$2/12))^($J$2-H822)*($G$2/12)/((100%+$G$2/12)^($J$2-H822)-1))</f>
        <v/>
      </c>
      <c r="P823" s="44" t="str">
        <f t="shared" si="93"/>
        <v/>
      </c>
      <c r="Q823" s="44" t="str">
        <f t="shared" si="96"/>
        <v/>
      </c>
      <c r="R823" s="2" t="str">
        <f t="shared" si="97"/>
        <v/>
      </c>
      <c r="S823" s="12" t="str">
        <f t="shared" si="98"/>
        <v/>
      </c>
    </row>
    <row r="824" spans="3:19" x14ac:dyDescent="0.35">
      <c r="C824" s="2" t="str">
        <f t="shared" si="99"/>
        <v/>
      </c>
      <c r="D824" s="2" t="str">
        <f>IF(B824="",IF(B823="","",SUM($D$6:D823)),C824*($G$2/12))</f>
        <v/>
      </c>
      <c r="E824" s="2" t="str">
        <f>IF(B824="",IF(B823="","",SUM($E$6:E823)),(E823+(C823*((1+$G$1)^(1/12)-1))/($J$2-B822)))</f>
        <v/>
      </c>
      <c r="F824" s="2" t="str">
        <f>IF(B824="",IF(B823="","",SUM($F$6:F823)),D824+E824)</f>
        <v/>
      </c>
      <c r="H824" s="1" t="str">
        <f t="shared" si="94"/>
        <v/>
      </c>
      <c r="I824" s="2" t="str">
        <f t="shared" si="95"/>
        <v/>
      </c>
      <c r="J824" s="2" t="str">
        <f>IF(H824="",IF(H823="","",SUM(J$6:J823)),I824*($G$2/12))</f>
        <v/>
      </c>
      <c r="K824" s="2" t="str">
        <f>IF(H824="",IF(H823="","",SUM($K$6:K823)),L824-J824)</f>
        <v/>
      </c>
      <c r="L824" s="2" t="str">
        <f>IF(H824="",IF(H823="","",SUM($L$6:L823)),I824*(100%+($G$2/12))^($J$2-H823)*($G$2/12)/((100%+$G$2/12)^($J$2-H823)-1))</f>
        <v/>
      </c>
      <c r="P824" s="44" t="str">
        <f t="shared" si="93"/>
        <v/>
      </c>
      <c r="Q824" s="44" t="str">
        <f t="shared" si="96"/>
        <v/>
      </c>
      <c r="R824" s="2" t="str">
        <f t="shared" si="97"/>
        <v/>
      </c>
      <c r="S824" s="12" t="str">
        <f t="shared" si="98"/>
        <v/>
      </c>
    </row>
    <row r="825" spans="3:19" x14ac:dyDescent="0.35">
      <c r="C825" s="2" t="str">
        <f t="shared" si="99"/>
        <v/>
      </c>
      <c r="D825" s="2" t="str">
        <f>IF(B825="",IF(B824="","",SUM($D$6:D824)),C825*($G$2/12))</f>
        <v/>
      </c>
      <c r="E825" s="2" t="str">
        <f>IF(B825="",IF(B824="","",SUM($E$6:E824)),(E824+(C824*((1+$G$1)^(1/12)-1))/($J$2-B823)))</f>
        <v/>
      </c>
      <c r="F825" s="2" t="str">
        <f>IF(B825="",IF(B824="","",SUM($F$6:F824)),D825+E825)</f>
        <v/>
      </c>
      <c r="H825" s="1" t="str">
        <f t="shared" si="94"/>
        <v/>
      </c>
      <c r="I825" s="2" t="str">
        <f t="shared" si="95"/>
        <v/>
      </c>
      <c r="J825" s="2" t="str">
        <f>IF(H825="",IF(H824="","",SUM(J$6:J824)),I825*($G$2/12))</f>
        <v/>
      </c>
      <c r="K825" s="2" t="str">
        <f>IF(H825="",IF(H824="","",SUM($K$6:K824)),L825-J825)</f>
        <v/>
      </c>
      <c r="L825" s="2" t="str">
        <f>IF(H825="",IF(H824="","",SUM($L$6:L824)),I825*(100%+($G$2/12))^($J$2-H824)*($G$2/12)/((100%+$G$2/12)^($J$2-H824)-1))</f>
        <v/>
      </c>
      <c r="P825" s="44" t="str">
        <f t="shared" si="93"/>
        <v/>
      </c>
      <c r="Q825" s="44" t="str">
        <f t="shared" si="96"/>
        <v/>
      </c>
      <c r="R825" s="2" t="str">
        <f t="shared" si="97"/>
        <v/>
      </c>
      <c r="S825" s="12" t="str">
        <f t="shared" si="98"/>
        <v/>
      </c>
    </row>
    <row r="826" spans="3:19" x14ac:dyDescent="0.35">
      <c r="C826" s="2" t="str">
        <f t="shared" si="99"/>
        <v/>
      </c>
      <c r="D826" s="2" t="str">
        <f>IF(B826="",IF(B825="","",SUM($D$6:D825)),C826*($G$2/12))</f>
        <v/>
      </c>
      <c r="E826" s="2" t="str">
        <f>IF(B826="",IF(B825="","",SUM($E$6:E825)),(E825+(C825*((1+$G$1)^(1/12)-1))/($J$2-B824)))</f>
        <v/>
      </c>
      <c r="F826" s="2" t="str">
        <f>IF(B826="",IF(B825="","",SUM($F$6:F825)),D826+E826)</f>
        <v/>
      </c>
      <c r="H826" s="1" t="str">
        <f t="shared" si="94"/>
        <v/>
      </c>
      <c r="I826" s="2" t="str">
        <f t="shared" si="95"/>
        <v/>
      </c>
      <c r="J826" s="2" t="str">
        <f>IF(H826="",IF(H825="","",SUM(J$6:J825)),I826*($G$2/12))</f>
        <v/>
      </c>
      <c r="K826" s="2" t="str">
        <f>IF(H826="",IF(H825="","",SUM($K$6:K825)),L826-J826)</f>
        <v/>
      </c>
      <c r="L826" s="2" t="str">
        <f>IF(H826="",IF(H825="","",SUM($L$6:L825)),I826*(100%+($G$2/12))^($J$2-H825)*($G$2/12)/((100%+$G$2/12)^($J$2-H825)-1))</f>
        <v/>
      </c>
      <c r="P826" s="44" t="str">
        <f t="shared" si="93"/>
        <v/>
      </c>
      <c r="Q826" s="44" t="str">
        <f t="shared" si="96"/>
        <v/>
      </c>
      <c r="R826" s="2" t="str">
        <f t="shared" si="97"/>
        <v/>
      </c>
      <c r="S826" s="12" t="str">
        <f t="shared" si="98"/>
        <v/>
      </c>
    </row>
    <row r="827" spans="3:19" x14ac:dyDescent="0.35">
      <c r="C827" s="2" t="str">
        <f t="shared" si="99"/>
        <v/>
      </c>
      <c r="D827" s="2" t="str">
        <f>IF(B827="",IF(B826="","",SUM($D$6:D826)),C827*($G$2/12))</f>
        <v/>
      </c>
      <c r="E827" s="2" t="str">
        <f>IF(B827="",IF(B826="","",SUM($E$6:E826)),(E826+(C826*((1+$G$1)^(1/12)-1))/($J$2-B825)))</f>
        <v/>
      </c>
      <c r="F827" s="2" t="str">
        <f>IF(B827="",IF(B826="","",SUM($F$6:F826)),D827+E827)</f>
        <v/>
      </c>
      <c r="H827" s="1" t="str">
        <f t="shared" si="94"/>
        <v/>
      </c>
      <c r="I827" s="2" t="str">
        <f t="shared" si="95"/>
        <v/>
      </c>
      <c r="J827" s="2" t="str">
        <f>IF(H827="",IF(H826="","",SUM(J$6:J826)),I827*($G$2/12))</f>
        <v/>
      </c>
      <c r="K827" s="2" t="str">
        <f>IF(H827="",IF(H826="","",SUM($K$6:K826)),L827-J827)</f>
        <v/>
      </c>
      <c r="L827" s="2" t="str">
        <f>IF(H827="",IF(H826="","",SUM($L$6:L826)),I827*(100%+($G$2/12))^($J$2-H826)*($G$2/12)/((100%+$G$2/12)^($J$2-H826)-1))</f>
        <v/>
      </c>
      <c r="P827" s="44" t="str">
        <f t="shared" si="93"/>
        <v/>
      </c>
      <c r="Q827" s="44" t="str">
        <f t="shared" si="96"/>
        <v/>
      </c>
      <c r="R827" s="2" t="str">
        <f t="shared" si="97"/>
        <v/>
      </c>
      <c r="S827" s="12" t="str">
        <f t="shared" si="98"/>
        <v/>
      </c>
    </row>
    <row r="828" spans="3:19" x14ac:dyDescent="0.35">
      <c r="C828" s="2" t="str">
        <f t="shared" si="99"/>
        <v/>
      </c>
      <c r="D828" s="2" t="str">
        <f>IF(B828="",IF(B827="","",SUM($D$6:D827)),C828*($G$2/12))</f>
        <v/>
      </c>
      <c r="E828" s="2" t="str">
        <f>IF(B828="",IF(B827="","",SUM($E$6:E827)),(E827+(C827*((1+$G$1)^(1/12)-1))/($J$2-B826)))</f>
        <v/>
      </c>
      <c r="F828" s="2" t="str">
        <f>IF(B828="",IF(B827="","",SUM($F$6:F827)),D828+E828)</f>
        <v/>
      </c>
      <c r="H828" s="1" t="str">
        <f t="shared" si="94"/>
        <v/>
      </c>
      <c r="I828" s="2" t="str">
        <f t="shared" si="95"/>
        <v/>
      </c>
      <c r="J828" s="2" t="str">
        <f>IF(H828="",IF(H827="","",SUM(J$6:J827)),I828*($G$2/12))</f>
        <v/>
      </c>
      <c r="K828" s="2" t="str">
        <f>IF(H828="",IF(H827="","",SUM($K$6:K827)),L828-J828)</f>
        <v/>
      </c>
      <c r="L828" s="2" t="str">
        <f>IF(H828="",IF(H827="","",SUM($L$6:L827)),I828*(100%+($G$2/12))^($J$2-H827)*($G$2/12)/((100%+$G$2/12)^($J$2-H827)-1))</f>
        <v/>
      </c>
      <c r="P828" s="44" t="str">
        <f t="shared" si="93"/>
        <v/>
      </c>
      <c r="Q828" s="44" t="str">
        <f t="shared" si="96"/>
        <v/>
      </c>
      <c r="R828" s="2" t="str">
        <f t="shared" si="97"/>
        <v/>
      </c>
      <c r="S828" s="12" t="str">
        <f t="shared" si="98"/>
        <v/>
      </c>
    </row>
    <row r="829" spans="3:19" x14ac:dyDescent="0.35">
      <c r="C829" s="2" t="str">
        <f t="shared" si="99"/>
        <v/>
      </c>
      <c r="D829" s="2" t="str">
        <f>IF(B829="",IF(B828="","",SUM($D$6:D828)),C829*($G$2/12))</f>
        <v/>
      </c>
      <c r="E829" s="2" t="str">
        <f>IF(B829="",IF(B828="","",SUM($E$6:E828)),(E828+(C828*((1+$G$1)^(1/12)-1))/($J$2-B827)))</f>
        <v/>
      </c>
      <c r="F829" s="2" t="str">
        <f>IF(B829="",IF(B828="","",SUM($F$6:F828)),D829+E829)</f>
        <v/>
      </c>
      <c r="H829" s="1" t="str">
        <f t="shared" si="94"/>
        <v/>
      </c>
      <c r="I829" s="2" t="str">
        <f t="shared" si="95"/>
        <v/>
      </c>
      <c r="J829" s="2" t="str">
        <f>IF(H829="",IF(H828="","",SUM(J$6:J828)),I829*($G$2/12))</f>
        <v/>
      </c>
      <c r="K829" s="2" t="str">
        <f>IF(H829="",IF(H828="","",SUM($K$6:K828)),L829-J829)</f>
        <v/>
      </c>
      <c r="L829" s="2" t="str">
        <f>IF(H829="",IF(H828="","",SUM($L$6:L828)),I829*(100%+($G$2/12))^($J$2-H828)*($G$2/12)/((100%+$G$2/12)^($J$2-H828)-1))</f>
        <v/>
      </c>
      <c r="P829" s="44" t="str">
        <f t="shared" si="93"/>
        <v/>
      </c>
      <c r="Q829" s="44" t="str">
        <f t="shared" si="96"/>
        <v/>
      </c>
      <c r="R829" s="2" t="str">
        <f t="shared" si="97"/>
        <v/>
      </c>
      <c r="S829" s="12" t="str">
        <f t="shared" si="98"/>
        <v/>
      </c>
    </row>
    <row r="830" spans="3:19" x14ac:dyDescent="0.35">
      <c r="C830" s="2" t="str">
        <f t="shared" si="99"/>
        <v/>
      </c>
      <c r="D830" s="2" t="str">
        <f>IF(B830="",IF(B829="","",SUM($D$6:D829)),C830*($G$2/12))</f>
        <v/>
      </c>
      <c r="E830" s="2" t="str">
        <f>IF(B830="",IF(B829="","",SUM($E$6:E829)),(E829+(C829*((1+$G$1)^(1/12)-1))/($J$2-B828)))</f>
        <v/>
      </c>
      <c r="F830" s="2" t="str">
        <f>IF(B830="",IF(B829="","",SUM($F$6:F829)),D830+E830)</f>
        <v/>
      </c>
      <c r="H830" s="1" t="str">
        <f t="shared" si="94"/>
        <v/>
      </c>
      <c r="I830" s="2" t="str">
        <f t="shared" si="95"/>
        <v/>
      </c>
      <c r="J830" s="2" t="str">
        <f>IF(H830="",IF(H829="","",SUM(J$6:J829)),I830*($G$2/12))</f>
        <v/>
      </c>
      <c r="K830" s="2" t="str">
        <f>IF(H830="",IF(H829="","",SUM($K$6:K829)),L830-J830)</f>
        <v/>
      </c>
      <c r="L830" s="2" t="str">
        <f>IF(H830="",IF(H829="","",SUM($L$6:L829)),I830*(100%+($G$2/12))^($J$2-H829)*($G$2/12)/((100%+$G$2/12)^($J$2-H829)-1))</f>
        <v/>
      </c>
      <c r="P830" s="44" t="str">
        <f t="shared" si="93"/>
        <v/>
      </c>
      <c r="Q830" s="44" t="str">
        <f t="shared" si="96"/>
        <v/>
      </c>
      <c r="R830" s="2" t="str">
        <f t="shared" si="97"/>
        <v/>
      </c>
      <c r="S830" s="12" t="str">
        <f t="shared" si="98"/>
        <v/>
      </c>
    </row>
    <row r="831" spans="3:19" x14ac:dyDescent="0.35">
      <c r="C831" s="2" t="str">
        <f t="shared" si="99"/>
        <v/>
      </c>
      <c r="D831" s="2" t="str">
        <f>IF(B831="",IF(B830="","",SUM($D$6:D830)),C831*($G$2/12))</f>
        <v/>
      </c>
      <c r="E831" s="2" t="str">
        <f>IF(B831="",IF(B830="","",SUM($E$6:E830)),(E830+(C830*((1+$G$1)^(1/12)-1))/($J$2-B829)))</f>
        <v/>
      </c>
      <c r="F831" s="2" t="str">
        <f>IF(B831="",IF(B830="","",SUM($F$6:F830)),D831+E831)</f>
        <v/>
      </c>
      <c r="H831" s="1" t="str">
        <f t="shared" si="94"/>
        <v/>
      </c>
      <c r="I831" s="2" t="str">
        <f t="shared" si="95"/>
        <v/>
      </c>
      <c r="J831" s="2" t="str">
        <f>IF(H831="",IF(H830="","",SUM(J$6:J830)),I831*($G$2/12))</f>
        <v/>
      </c>
      <c r="K831" s="2" t="str">
        <f>IF(H831="",IF(H830="","",SUM($K$6:K830)),L831-J831)</f>
        <v/>
      </c>
      <c r="L831" s="2" t="str">
        <f>IF(H831="",IF(H830="","",SUM($L$6:L830)),I831*(100%+($G$2/12))^($J$2-H830)*($G$2/12)/((100%+$G$2/12)^($J$2-H830)-1))</f>
        <v/>
      </c>
      <c r="P831" s="44" t="str">
        <f t="shared" si="93"/>
        <v/>
      </c>
      <c r="Q831" s="44" t="str">
        <f t="shared" si="96"/>
        <v/>
      </c>
      <c r="R831" s="2" t="str">
        <f t="shared" si="97"/>
        <v/>
      </c>
      <c r="S831" s="12" t="str">
        <f t="shared" si="98"/>
        <v/>
      </c>
    </row>
    <row r="832" spans="3:19" x14ac:dyDescent="0.35">
      <c r="C832" s="2" t="str">
        <f t="shared" si="99"/>
        <v/>
      </c>
      <c r="D832" s="2" t="str">
        <f>IF(B832="",IF(B831="","",SUM($D$6:D831)),C832*($G$2/12))</f>
        <v/>
      </c>
      <c r="E832" s="2" t="str">
        <f>IF(B832="",IF(B831="","",SUM($E$6:E831)),(E831+(C831*((1+$G$1)^(1/12)-1))/($J$2-B830)))</f>
        <v/>
      </c>
      <c r="F832" s="2" t="str">
        <f>IF(B832="",IF(B831="","",SUM($F$6:F831)),D832+E832)</f>
        <v/>
      </c>
      <c r="H832" s="1" t="str">
        <f t="shared" si="94"/>
        <v/>
      </c>
      <c r="I832" s="2" t="str">
        <f t="shared" si="95"/>
        <v/>
      </c>
      <c r="J832" s="2" t="str">
        <f>IF(H832="",IF(H831="","",SUM(J$6:J831)),I832*($G$2/12))</f>
        <v/>
      </c>
      <c r="K832" s="2" t="str">
        <f>IF(H832="",IF(H831="","",SUM($K$6:K831)),L832-J832)</f>
        <v/>
      </c>
      <c r="L832" s="2" t="str">
        <f>IF(H832="",IF(H831="","",SUM($L$6:L831)),I832*(100%+($G$2/12))^($J$2-H831)*($G$2/12)/((100%+$G$2/12)^($J$2-H831)-1))</f>
        <v/>
      </c>
      <c r="P832" s="44" t="str">
        <f t="shared" si="93"/>
        <v/>
      </c>
      <c r="Q832" s="44" t="str">
        <f t="shared" si="96"/>
        <v/>
      </c>
      <c r="R832" s="2" t="str">
        <f t="shared" si="97"/>
        <v/>
      </c>
      <c r="S832" s="12" t="str">
        <f t="shared" si="98"/>
        <v/>
      </c>
    </row>
    <row r="833" spans="3:19" x14ac:dyDescent="0.35">
      <c r="C833" s="2" t="str">
        <f t="shared" si="99"/>
        <v/>
      </c>
      <c r="D833" s="2" t="str">
        <f>IF(B833="",IF(B832="","",SUM($D$6:D832)),C833*($G$2/12))</f>
        <v/>
      </c>
      <c r="E833" s="2" t="str">
        <f>IF(B833="",IF(B832="","",SUM($E$6:E832)),(E832+(C832*((1+$G$1)^(1/12)-1))/($J$2-B831)))</f>
        <v/>
      </c>
      <c r="F833" s="2" t="str">
        <f>IF(B833="",IF(B832="","",SUM($F$6:F832)),D833+E833)</f>
        <v/>
      </c>
      <c r="H833" s="1" t="str">
        <f t="shared" si="94"/>
        <v/>
      </c>
      <c r="I833" s="2" t="str">
        <f t="shared" si="95"/>
        <v/>
      </c>
      <c r="J833" s="2" t="str">
        <f>IF(H833="",IF(H832="","",SUM(J$6:J832)),I833*($G$2/12))</f>
        <v/>
      </c>
      <c r="K833" s="2" t="str">
        <f>IF(H833="",IF(H832="","",SUM($K$6:K832)),L833-J833)</f>
        <v/>
      </c>
      <c r="L833" s="2" t="str">
        <f>IF(H833="",IF(H832="","",SUM($L$6:L832)),I833*(100%+($G$2/12))^($J$2-H832)*($G$2/12)/((100%+$G$2/12)^($J$2-H832)-1))</f>
        <v/>
      </c>
      <c r="P833" s="44" t="str">
        <f t="shared" si="93"/>
        <v/>
      </c>
      <c r="Q833" s="44" t="str">
        <f t="shared" si="96"/>
        <v/>
      </c>
      <c r="R833" s="2" t="str">
        <f t="shared" si="97"/>
        <v/>
      </c>
      <c r="S833" s="12" t="str">
        <f t="shared" si="98"/>
        <v/>
      </c>
    </row>
    <row r="834" spans="3:19" x14ac:dyDescent="0.35">
      <c r="C834" s="2" t="str">
        <f t="shared" si="99"/>
        <v/>
      </c>
      <c r="D834" s="2" t="str">
        <f>IF(B834="",IF(B833="","",SUM($D$6:D833)),C834*($G$2/12))</f>
        <v/>
      </c>
      <c r="E834" s="2" t="str">
        <f>IF(B834="",IF(B833="","",SUM($E$6:E833)),(E833+(C833*((1+$G$1)^(1/12)-1))/($J$2-B832)))</f>
        <v/>
      </c>
      <c r="F834" s="2" t="str">
        <f>IF(B834="",IF(B833="","",SUM($F$6:F833)),D834+E834)</f>
        <v/>
      </c>
      <c r="H834" s="1" t="str">
        <f t="shared" si="94"/>
        <v/>
      </c>
      <c r="I834" s="2" t="str">
        <f t="shared" si="95"/>
        <v/>
      </c>
      <c r="J834" s="2" t="str">
        <f>IF(H834="",IF(H833="","",SUM(J$6:J833)),I834*($G$2/12))</f>
        <v/>
      </c>
      <c r="K834" s="2" t="str">
        <f>IF(H834="",IF(H833="","",SUM($K$6:K833)),L834-J834)</f>
        <v/>
      </c>
      <c r="L834" s="2" t="str">
        <f>IF(H834="",IF(H833="","",SUM($L$6:L833)),I834*(100%+($G$2/12))^($J$2-H833)*($G$2/12)/((100%+$G$2/12)^($J$2-H833)-1))</f>
        <v/>
      </c>
      <c r="P834" s="44" t="str">
        <f t="shared" si="93"/>
        <v/>
      </c>
      <c r="Q834" s="44" t="str">
        <f t="shared" si="96"/>
        <v/>
      </c>
      <c r="R834" s="2" t="str">
        <f t="shared" si="97"/>
        <v/>
      </c>
      <c r="S834" s="12" t="str">
        <f t="shared" si="98"/>
        <v/>
      </c>
    </row>
    <row r="835" spans="3:19" x14ac:dyDescent="0.35">
      <c r="C835" s="2" t="str">
        <f t="shared" si="99"/>
        <v/>
      </c>
      <c r="D835" s="2" t="str">
        <f>IF(B835="",IF(B834="","",SUM($D$6:D834)),C835*($G$2/12))</f>
        <v/>
      </c>
      <c r="E835" s="2" t="str">
        <f>IF(B835="",IF(B834="","",SUM($E$6:E834)),(E834+(C834*((1+$G$1)^(1/12)-1))/($J$2-B833)))</f>
        <v/>
      </c>
      <c r="F835" s="2" t="str">
        <f>IF(B835="",IF(B834="","",SUM($F$6:F834)),D835+E835)</f>
        <v/>
      </c>
      <c r="H835" s="1" t="str">
        <f t="shared" si="94"/>
        <v/>
      </c>
      <c r="I835" s="2" t="str">
        <f t="shared" si="95"/>
        <v/>
      </c>
      <c r="J835" s="2" t="str">
        <f>IF(H835="",IF(H834="","",SUM(J$6:J834)),I835*($G$2/12))</f>
        <v/>
      </c>
      <c r="K835" s="2" t="str">
        <f>IF(H835="",IF(H834="","",SUM($K$6:K834)),L835-J835)</f>
        <v/>
      </c>
      <c r="L835" s="2" t="str">
        <f>IF(H835="",IF(H834="","",SUM($L$6:L834)),I835*(100%+($G$2/12))^($J$2-H834)*($G$2/12)/((100%+$G$2/12)^($J$2-H834)-1))</f>
        <v/>
      </c>
      <c r="P835" s="44" t="str">
        <f t="shared" si="93"/>
        <v/>
      </c>
      <c r="Q835" s="44" t="str">
        <f t="shared" si="96"/>
        <v/>
      </c>
      <c r="R835" s="2" t="str">
        <f t="shared" si="97"/>
        <v/>
      </c>
      <c r="S835" s="12" t="str">
        <f t="shared" si="98"/>
        <v/>
      </c>
    </row>
    <row r="836" spans="3:19" x14ac:dyDescent="0.35">
      <c r="C836" s="2" t="str">
        <f t="shared" si="99"/>
        <v/>
      </c>
      <c r="D836" s="2" t="str">
        <f>IF(B836="",IF(B835="","",SUM($D$6:D835)),C836*($G$2/12))</f>
        <v/>
      </c>
      <c r="E836" s="2" t="str">
        <f>IF(B836="",IF(B835="","",SUM($E$6:E835)),(E835+(C835*((1+$G$1)^(1/12)-1))/($J$2-B834)))</f>
        <v/>
      </c>
      <c r="F836" s="2" t="str">
        <f>IF(B836="",IF(B835="","",SUM($F$6:F835)),D836+E836)</f>
        <v/>
      </c>
      <c r="H836" s="1" t="str">
        <f t="shared" si="94"/>
        <v/>
      </c>
      <c r="I836" s="2" t="str">
        <f t="shared" si="95"/>
        <v/>
      </c>
      <c r="J836" s="2" t="str">
        <f>IF(H836="",IF(H835="","",SUM(J$6:J835)),I836*($G$2/12))</f>
        <v/>
      </c>
      <c r="K836" s="2" t="str">
        <f>IF(H836="",IF(H835="","",SUM($K$6:K835)),L836-J836)</f>
        <v/>
      </c>
      <c r="L836" s="2" t="str">
        <f>IF(H836="",IF(H835="","",SUM($L$6:L835)),I836*(100%+($G$2/12))^($J$2-H835)*($G$2/12)/((100%+$G$2/12)^($J$2-H835)-1))</f>
        <v/>
      </c>
      <c r="P836" s="44" t="str">
        <f t="shared" si="93"/>
        <v/>
      </c>
      <c r="Q836" s="44" t="str">
        <f t="shared" si="96"/>
        <v/>
      </c>
      <c r="R836" s="2" t="str">
        <f t="shared" si="97"/>
        <v/>
      </c>
      <c r="S836" s="12" t="str">
        <f t="shared" si="98"/>
        <v/>
      </c>
    </row>
    <row r="837" spans="3:19" x14ac:dyDescent="0.35">
      <c r="C837" s="2" t="str">
        <f t="shared" si="99"/>
        <v/>
      </c>
      <c r="D837" s="2" t="str">
        <f>IF(B837="",IF(B836="","",SUM($D$6:D836)),C837*($G$2/12))</f>
        <v/>
      </c>
      <c r="E837" s="2" t="str">
        <f>IF(B837="",IF(B836="","",SUM($E$6:E836)),(E836+(C836*((1+$G$1)^(1/12)-1))/($J$2-B835)))</f>
        <v/>
      </c>
      <c r="F837" s="2" t="str">
        <f>IF(B837="",IF(B836="","",SUM($F$6:F836)),D837+E837)</f>
        <v/>
      </c>
      <c r="H837" s="1" t="str">
        <f t="shared" si="94"/>
        <v/>
      </c>
      <c r="I837" s="2" t="str">
        <f t="shared" si="95"/>
        <v/>
      </c>
      <c r="J837" s="2" t="str">
        <f>IF(H837="",IF(H836="","",SUM(J$6:J836)),I837*($G$2/12))</f>
        <v/>
      </c>
      <c r="K837" s="2" t="str">
        <f>IF(H837="",IF(H836="","",SUM($K$6:K836)),L837-J837)</f>
        <v/>
      </c>
      <c r="L837" s="2" t="str">
        <f>IF(H837="",IF(H836="","",SUM($L$6:L836)),I837*(100%+($G$2/12))^($J$2-H836)*($G$2/12)/((100%+$G$2/12)^($J$2-H836)-1))</f>
        <v/>
      </c>
      <c r="P837" s="44" t="str">
        <f t="shared" si="93"/>
        <v/>
      </c>
      <c r="Q837" s="44" t="str">
        <f t="shared" si="96"/>
        <v/>
      </c>
      <c r="R837" s="2" t="str">
        <f t="shared" si="97"/>
        <v/>
      </c>
      <c r="S837" s="12" t="str">
        <f t="shared" si="98"/>
        <v/>
      </c>
    </row>
    <row r="838" spans="3:19" x14ac:dyDescent="0.35">
      <c r="C838" s="2" t="str">
        <f t="shared" si="99"/>
        <v/>
      </c>
      <c r="D838" s="2" t="str">
        <f>IF(B838="",IF(B837="","",SUM($D$6:D837)),C838*($G$2/12))</f>
        <v/>
      </c>
      <c r="E838" s="2" t="str">
        <f>IF(B838="",IF(B837="","",SUM($E$6:E837)),(E837+(C837*((1+$G$1)^(1/12)-1))/($J$2-B836)))</f>
        <v/>
      </c>
      <c r="F838" s="2" t="str">
        <f>IF(B838="",IF(B837="","",SUM($F$6:F837)),D838+E838)</f>
        <v/>
      </c>
      <c r="H838" s="1" t="str">
        <f t="shared" si="94"/>
        <v/>
      </c>
      <c r="I838" s="2" t="str">
        <f t="shared" si="95"/>
        <v/>
      </c>
      <c r="J838" s="2" t="str">
        <f>IF(H838="",IF(H837="","",SUM(J$6:J837)),I838*($G$2/12))</f>
        <v/>
      </c>
      <c r="K838" s="2" t="str">
        <f>IF(H838="",IF(H837="","",SUM($K$6:K837)),L838-J838)</f>
        <v/>
      </c>
      <c r="L838" s="2" t="str">
        <f>IF(H838="",IF(H837="","",SUM($L$6:L837)),I838*(100%+($G$2/12))^($J$2-H837)*($G$2/12)/((100%+$G$2/12)^($J$2-H837)-1))</f>
        <v/>
      </c>
      <c r="P838" s="44" t="str">
        <f t="shared" si="93"/>
        <v/>
      </c>
      <c r="Q838" s="44" t="str">
        <f t="shared" si="96"/>
        <v/>
      </c>
      <c r="R838" s="2" t="str">
        <f t="shared" si="97"/>
        <v/>
      </c>
      <c r="S838" s="12" t="str">
        <f t="shared" si="98"/>
        <v/>
      </c>
    </row>
    <row r="839" spans="3:19" x14ac:dyDescent="0.35">
      <c r="C839" s="2" t="str">
        <f t="shared" si="99"/>
        <v/>
      </c>
      <c r="D839" s="2" t="str">
        <f>IF(B839="",IF(B838="","",SUM($D$6:D838)),C839*($G$2/12))</f>
        <v/>
      </c>
      <c r="E839" s="2" t="str">
        <f>IF(B839="",IF(B838="","",SUM($E$6:E838)),(E838+(C838*((1+$G$1)^(1/12)-1))/($J$2-B837)))</f>
        <v/>
      </c>
      <c r="F839" s="2" t="str">
        <f>IF(B839="",IF(B838="","",SUM($F$6:F838)),D839+E839)</f>
        <v/>
      </c>
      <c r="H839" s="1" t="str">
        <f t="shared" si="94"/>
        <v/>
      </c>
      <c r="I839" s="2" t="str">
        <f t="shared" si="95"/>
        <v/>
      </c>
      <c r="J839" s="2" t="str">
        <f>IF(H839="",IF(H838="","",SUM(J$6:J838)),I839*($G$2/12))</f>
        <v/>
      </c>
      <c r="K839" s="2" t="str">
        <f>IF(H839="",IF(H838="","",SUM($K$6:K838)),L839-J839)</f>
        <v/>
      </c>
      <c r="L839" s="2" t="str">
        <f>IF(H839="",IF(H838="","",SUM($L$6:L838)),I839*(100%+($G$2/12))^($J$2-H838)*($G$2/12)/((100%+$G$2/12)^($J$2-H838)-1))</f>
        <v/>
      </c>
      <c r="P839" s="44" t="str">
        <f t="shared" ref="P839:P902" si="100">IF(H839="","",K839/I839)</f>
        <v/>
      </c>
      <c r="Q839" s="44" t="str">
        <f t="shared" si="96"/>
        <v/>
      </c>
      <c r="R839" s="2" t="str">
        <f t="shared" si="97"/>
        <v/>
      </c>
      <c r="S839" s="12" t="str">
        <f t="shared" si="98"/>
        <v/>
      </c>
    </row>
    <row r="840" spans="3:19" x14ac:dyDescent="0.35">
      <c r="C840" s="2" t="str">
        <f t="shared" si="99"/>
        <v/>
      </c>
      <c r="D840" s="2" t="str">
        <f>IF(B840="",IF(B839="","",SUM($D$6:D839)),C840*($G$2/12))</f>
        <v/>
      </c>
      <c r="E840" s="2" t="str">
        <f>IF(B840="",IF(B839="","",SUM($E$6:E839)),(E839+(C839*((1+$G$1)^(1/12)-1))/($J$2-B838)))</f>
        <v/>
      </c>
      <c r="F840" s="2" t="str">
        <f>IF(B840="",IF(B839="","",SUM($F$6:F839)),D840+E840)</f>
        <v/>
      </c>
      <c r="H840" s="1" t="str">
        <f t="shared" ref="H840:H903" si="101">IF(H839="","",IF($J$2&gt;=H839+1,H839+1,""))</f>
        <v/>
      </c>
      <c r="I840" s="2" t="str">
        <f t="shared" ref="I840:I903" si="102">IF(H840="",IF(H839="","","samtals"),I839+((I839-K839)*(((1+$G$1)^(1/12)-1)))-K839)</f>
        <v/>
      </c>
      <c r="J840" s="2" t="str">
        <f>IF(H840="",IF(H839="","",SUM(J$6:J839)),I840*($G$2/12))</f>
        <v/>
      </c>
      <c r="K840" s="2" t="str">
        <f>IF(H840="",IF(H839="","",SUM($K$6:K839)),L840-J840)</f>
        <v/>
      </c>
      <c r="L840" s="2" t="str">
        <f>IF(H840="",IF(H839="","",SUM($L$6:L839)),I840*(100%+($G$2/12))^($J$2-H839)*($G$2/12)/((100%+$G$2/12)^($J$2-H839)-1))</f>
        <v/>
      </c>
      <c r="P840" s="44" t="str">
        <f t="shared" si="100"/>
        <v/>
      </c>
      <c r="Q840" s="44" t="str">
        <f t="shared" ref="Q840:Q903" si="103">IF(H840="","", (L840-L839)/L839)</f>
        <v/>
      </c>
      <c r="R840" s="2" t="str">
        <f t="shared" ref="R840:R903" si="104">IF(H840="","",R839+(R839*(((1+$G$1)^(1/12)-1))))</f>
        <v/>
      </c>
      <c r="S840" s="12" t="str">
        <f t="shared" ref="S840:S903" si="105">IF(H840="", "",(R840-I840)/R840)</f>
        <v/>
      </c>
    </row>
    <row r="841" spans="3:19" x14ac:dyDescent="0.35">
      <c r="C841" s="2" t="str">
        <f t="shared" ref="C841:C904" si="106">IF(B841="",IF(B840="","","samtals"),C840+((C840-E840)*(((1+$G$1)^(1/12)-1)))-E840)</f>
        <v/>
      </c>
      <c r="D841" s="2" t="str">
        <f>IF(B841="",IF(B840="","",SUM($D$6:D840)),C841*($G$2/12))</f>
        <v/>
      </c>
      <c r="E841" s="2" t="str">
        <f>IF(B841="",IF(B840="","",SUM($E$6:E840)),(E840+(C840*((1+$G$1)^(1/12)-1))/($J$2-B839)))</f>
        <v/>
      </c>
      <c r="F841" s="2" t="str">
        <f>IF(B841="",IF(B840="","",SUM($F$6:F840)),D841+E841)</f>
        <v/>
      </c>
      <c r="H841" s="1" t="str">
        <f t="shared" si="101"/>
        <v/>
      </c>
      <c r="I841" s="2" t="str">
        <f t="shared" si="102"/>
        <v/>
      </c>
      <c r="J841" s="2" t="str">
        <f>IF(H841="",IF(H840="","",SUM(J$6:J840)),I841*($G$2/12))</f>
        <v/>
      </c>
      <c r="K841" s="2" t="str">
        <f>IF(H841="",IF(H840="","",SUM($K$6:K840)),L841-J841)</f>
        <v/>
      </c>
      <c r="L841" s="2" t="str">
        <f>IF(H841="",IF(H840="","",SUM($L$6:L840)),I841*(100%+($G$2/12))^($J$2-H840)*($G$2/12)/((100%+$G$2/12)^($J$2-H840)-1))</f>
        <v/>
      </c>
      <c r="P841" s="44" t="str">
        <f t="shared" si="100"/>
        <v/>
      </c>
      <c r="Q841" s="44" t="str">
        <f t="shared" si="103"/>
        <v/>
      </c>
      <c r="R841" s="2" t="str">
        <f t="shared" si="104"/>
        <v/>
      </c>
      <c r="S841" s="12" t="str">
        <f t="shared" si="105"/>
        <v/>
      </c>
    </row>
    <row r="842" spans="3:19" x14ac:dyDescent="0.35">
      <c r="C842" s="2" t="str">
        <f t="shared" si="106"/>
        <v/>
      </c>
      <c r="D842" s="2" t="str">
        <f>IF(B842="",IF(B841="","",SUM($D$6:D841)),C842*($G$2/12))</f>
        <v/>
      </c>
      <c r="E842" s="2" t="str">
        <f>IF(B842="",IF(B841="","",SUM($E$6:E841)),(E841+(C841*((1+$G$1)^(1/12)-1))/($J$2-B840)))</f>
        <v/>
      </c>
      <c r="F842" s="2" t="str">
        <f>IF(B842="",IF(B841="","",SUM($F$6:F841)),D842+E842)</f>
        <v/>
      </c>
      <c r="H842" s="1" t="str">
        <f t="shared" si="101"/>
        <v/>
      </c>
      <c r="I842" s="2" t="str">
        <f t="shared" si="102"/>
        <v/>
      </c>
      <c r="J842" s="2" t="str">
        <f>IF(H842="",IF(H841="","",SUM(J$6:J841)),I842*($G$2/12))</f>
        <v/>
      </c>
      <c r="K842" s="2" t="str">
        <f>IF(H842="",IF(H841="","",SUM($K$6:K841)),L842-J842)</f>
        <v/>
      </c>
      <c r="L842" s="2" t="str">
        <f>IF(H842="",IF(H841="","",SUM($L$6:L841)),I842*(100%+($G$2/12))^($J$2-H841)*($G$2/12)/((100%+$G$2/12)^($J$2-H841)-1))</f>
        <v/>
      </c>
      <c r="P842" s="44" t="str">
        <f t="shared" si="100"/>
        <v/>
      </c>
      <c r="Q842" s="44" t="str">
        <f t="shared" si="103"/>
        <v/>
      </c>
      <c r="R842" s="2" t="str">
        <f t="shared" si="104"/>
        <v/>
      </c>
      <c r="S842" s="12" t="str">
        <f t="shared" si="105"/>
        <v/>
      </c>
    </row>
    <row r="843" spans="3:19" x14ac:dyDescent="0.35">
      <c r="C843" s="2" t="str">
        <f t="shared" si="106"/>
        <v/>
      </c>
      <c r="D843" s="2" t="str">
        <f>IF(B843="",IF(B842="","",SUM($D$6:D842)),C843*($G$2/12))</f>
        <v/>
      </c>
      <c r="E843" s="2" t="str">
        <f>IF(B843="",IF(B842="","",SUM($E$6:E842)),(E842+(C842*((1+$G$1)^(1/12)-1))/($J$2-B841)))</f>
        <v/>
      </c>
      <c r="F843" s="2" t="str">
        <f>IF(B843="",IF(B842="","",SUM($F$6:F842)),D843+E843)</f>
        <v/>
      </c>
      <c r="H843" s="1" t="str">
        <f t="shared" si="101"/>
        <v/>
      </c>
      <c r="I843" s="2" t="str">
        <f t="shared" si="102"/>
        <v/>
      </c>
      <c r="J843" s="2" t="str">
        <f>IF(H843="",IF(H842="","",SUM(J$6:J842)),I843*($G$2/12))</f>
        <v/>
      </c>
      <c r="K843" s="2" t="str">
        <f>IF(H843="",IF(H842="","",SUM($K$6:K842)),L843-J843)</f>
        <v/>
      </c>
      <c r="L843" s="2" t="str">
        <f>IF(H843="",IF(H842="","",SUM($L$6:L842)),I843*(100%+($G$2/12))^($J$2-H842)*($G$2/12)/((100%+$G$2/12)^($J$2-H842)-1))</f>
        <v/>
      </c>
      <c r="P843" s="44" t="str">
        <f t="shared" si="100"/>
        <v/>
      </c>
      <c r="Q843" s="44" t="str">
        <f t="shared" si="103"/>
        <v/>
      </c>
      <c r="R843" s="2" t="str">
        <f t="shared" si="104"/>
        <v/>
      </c>
      <c r="S843" s="12" t="str">
        <f t="shared" si="105"/>
        <v/>
      </c>
    </row>
    <row r="844" spans="3:19" x14ac:dyDescent="0.35">
      <c r="C844" s="2" t="str">
        <f t="shared" si="106"/>
        <v/>
      </c>
      <c r="D844" s="2" t="str">
        <f>IF(B844="",IF(B843="","",SUM($D$6:D843)),C844*($G$2/12))</f>
        <v/>
      </c>
      <c r="E844" s="2" t="str">
        <f>IF(B844="",IF(B843="","",SUM($E$6:E843)),(E843+(C843*((1+$G$1)^(1/12)-1))/($J$2-B842)))</f>
        <v/>
      </c>
      <c r="F844" s="2" t="str">
        <f>IF(B844="",IF(B843="","",SUM($F$6:F843)),D844+E844)</f>
        <v/>
      </c>
      <c r="H844" s="1" t="str">
        <f t="shared" si="101"/>
        <v/>
      </c>
      <c r="I844" s="2" t="str">
        <f t="shared" si="102"/>
        <v/>
      </c>
      <c r="J844" s="2" t="str">
        <f>IF(H844="",IF(H843="","",SUM(J$6:J843)),I844*($G$2/12))</f>
        <v/>
      </c>
      <c r="K844" s="2" t="str">
        <f>IF(H844="",IF(H843="","",SUM($K$6:K843)),L844-J844)</f>
        <v/>
      </c>
      <c r="L844" s="2" t="str">
        <f>IF(H844="",IF(H843="","",SUM($L$6:L843)),I844*(100%+($G$2/12))^($J$2-H843)*($G$2/12)/((100%+$G$2/12)^($J$2-H843)-1))</f>
        <v/>
      </c>
      <c r="P844" s="44" t="str">
        <f t="shared" si="100"/>
        <v/>
      </c>
      <c r="Q844" s="44" t="str">
        <f t="shared" si="103"/>
        <v/>
      </c>
      <c r="R844" s="2" t="str">
        <f t="shared" si="104"/>
        <v/>
      </c>
      <c r="S844" s="12" t="str">
        <f t="shared" si="105"/>
        <v/>
      </c>
    </row>
    <row r="845" spans="3:19" x14ac:dyDescent="0.35">
      <c r="C845" s="2" t="str">
        <f t="shared" si="106"/>
        <v/>
      </c>
      <c r="D845" s="2" t="str">
        <f>IF(B845="",IF(B844="","",SUM($D$6:D844)),C845*($G$2/12))</f>
        <v/>
      </c>
      <c r="E845" s="2" t="str">
        <f>IF(B845="",IF(B844="","",SUM($E$6:E844)),(E844+(C844*((1+$G$1)^(1/12)-1))/($J$2-B843)))</f>
        <v/>
      </c>
      <c r="F845" s="2" t="str">
        <f>IF(B845="",IF(B844="","",SUM($F$6:F844)),D845+E845)</f>
        <v/>
      </c>
      <c r="H845" s="1" t="str">
        <f t="shared" si="101"/>
        <v/>
      </c>
      <c r="I845" s="2" t="str">
        <f t="shared" si="102"/>
        <v/>
      </c>
      <c r="J845" s="2" t="str">
        <f>IF(H845="",IF(H844="","",SUM(J$6:J844)),I845*($G$2/12))</f>
        <v/>
      </c>
      <c r="K845" s="2" t="str">
        <f>IF(H845="",IF(H844="","",SUM($K$6:K844)),L845-J845)</f>
        <v/>
      </c>
      <c r="L845" s="2" t="str">
        <f>IF(H845="",IF(H844="","",SUM($L$6:L844)),I845*(100%+($G$2/12))^($J$2-H844)*($G$2/12)/((100%+$G$2/12)^($J$2-H844)-1))</f>
        <v/>
      </c>
      <c r="P845" s="44" t="str">
        <f t="shared" si="100"/>
        <v/>
      </c>
      <c r="Q845" s="44" t="str">
        <f t="shared" si="103"/>
        <v/>
      </c>
      <c r="R845" s="2" t="str">
        <f t="shared" si="104"/>
        <v/>
      </c>
      <c r="S845" s="12" t="str">
        <f t="shared" si="105"/>
        <v/>
      </c>
    </row>
    <row r="846" spans="3:19" x14ac:dyDescent="0.35">
      <c r="C846" s="2" t="str">
        <f t="shared" si="106"/>
        <v/>
      </c>
      <c r="D846" s="2" t="str">
        <f>IF(B846="",IF(B845="","",SUM($D$6:D845)),C846*($G$2/12))</f>
        <v/>
      </c>
      <c r="E846" s="2" t="str">
        <f>IF(B846="",IF(B845="","",SUM($E$6:E845)),(E845+(C845*((1+$G$1)^(1/12)-1))/($J$2-B844)))</f>
        <v/>
      </c>
      <c r="F846" s="2" t="str">
        <f>IF(B846="",IF(B845="","",SUM($F$6:F845)),D846+E846)</f>
        <v/>
      </c>
      <c r="H846" s="1" t="str">
        <f t="shared" si="101"/>
        <v/>
      </c>
      <c r="I846" s="2" t="str">
        <f t="shared" si="102"/>
        <v/>
      </c>
      <c r="J846" s="2" t="str">
        <f>IF(H846="",IF(H845="","",SUM(J$6:J845)),I846*($G$2/12))</f>
        <v/>
      </c>
      <c r="K846" s="2" t="str">
        <f>IF(H846="",IF(H845="","",SUM($K$6:K845)),L846-J846)</f>
        <v/>
      </c>
      <c r="L846" s="2" t="str">
        <f>IF(H846="",IF(H845="","",SUM($L$6:L845)),I846*(100%+($G$2/12))^($J$2-H845)*($G$2/12)/((100%+$G$2/12)^($J$2-H845)-1))</f>
        <v/>
      </c>
      <c r="P846" s="44" t="str">
        <f t="shared" si="100"/>
        <v/>
      </c>
      <c r="Q846" s="44" t="str">
        <f t="shared" si="103"/>
        <v/>
      </c>
      <c r="R846" s="2" t="str">
        <f t="shared" si="104"/>
        <v/>
      </c>
      <c r="S846" s="12" t="str">
        <f t="shared" si="105"/>
        <v/>
      </c>
    </row>
    <row r="847" spans="3:19" x14ac:dyDescent="0.35">
      <c r="C847" s="2" t="str">
        <f t="shared" si="106"/>
        <v/>
      </c>
      <c r="D847" s="2" t="str">
        <f>IF(B847="",IF(B846="","",SUM($D$6:D846)),C847*($G$2/12))</f>
        <v/>
      </c>
      <c r="E847" s="2" t="str">
        <f>IF(B847="",IF(B846="","",SUM($E$6:E846)),(E846+(C846*((1+$G$1)^(1/12)-1))/($J$2-B845)))</f>
        <v/>
      </c>
      <c r="F847" s="2" t="str">
        <f>IF(B847="",IF(B846="","",SUM($F$6:F846)),D847+E847)</f>
        <v/>
      </c>
      <c r="H847" s="1" t="str">
        <f t="shared" si="101"/>
        <v/>
      </c>
      <c r="I847" s="2" t="str">
        <f t="shared" si="102"/>
        <v/>
      </c>
      <c r="J847" s="2" t="str">
        <f>IF(H847="",IF(H846="","",SUM(J$6:J846)),I847*($G$2/12))</f>
        <v/>
      </c>
      <c r="K847" s="2" t="str">
        <f>IF(H847="",IF(H846="","",SUM($K$6:K846)),L847-J847)</f>
        <v/>
      </c>
      <c r="L847" s="2" t="str">
        <f>IF(H847="",IF(H846="","",SUM($L$6:L846)),I847*(100%+($G$2/12))^($J$2-H846)*($G$2/12)/((100%+$G$2/12)^($J$2-H846)-1))</f>
        <v/>
      </c>
      <c r="P847" s="44" t="str">
        <f t="shared" si="100"/>
        <v/>
      </c>
      <c r="Q847" s="44" t="str">
        <f t="shared" si="103"/>
        <v/>
      </c>
      <c r="R847" s="2" t="str">
        <f t="shared" si="104"/>
        <v/>
      </c>
      <c r="S847" s="12" t="str">
        <f t="shared" si="105"/>
        <v/>
      </c>
    </row>
    <row r="848" spans="3:19" x14ac:dyDescent="0.35">
      <c r="C848" s="2" t="str">
        <f t="shared" si="106"/>
        <v/>
      </c>
      <c r="D848" s="2" t="str">
        <f>IF(B848="",IF(B847="","",SUM($D$6:D847)),C848*($G$2/12))</f>
        <v/>
      </c>
      <c r="E848" s="2" t="str">
        <f>IF(B848="",IF(B847="","",SUM($E$6:E847)),(E847+(C847*((1+$G$1)^(1/12)-1))/($J$2-B846)))</f>
        <v/>
      </c>
      <c r="F848" s="2" t="str">
        <f>IF(B848="",IF(B847="","",SUM($F$6:F847)),D848+E848)</f>
        <v/>
      </c>
      <c r="H848" s="1" t="str">
        <f t="shared" si="101"/>
        <v/>
      </c>
      <c r="I848" s="2" t="str">
        <f t="shared" si="102"/>
        <v/>
      </c>
      <c r="J848" s="2" t="str">
        <f>IF(H848="",IF(H847="","",SUM(J$6:J847)),I848*($G$2/12))</f>
        <v/>
      </c>
      <c r="K848" s="2" t="str">
        <f>IF(H848="",IF(H847="","",SUM($K$6:K847)),L848-J848)</f>
        <v/>
      </c>
      <c r="L848" s="2" t="str">
        <f>IF(H848="",IF(H847="","",SUM($L$6:L847)),I848*(100%+($G$2/12))^($J$2-H847)*($G$2/12)/((100%+$G$2/12)^($J$2-H847)-1))</f>
        <v/>
      </c>
      <c r="P848" s="44" t="str">
        <f t="shared" si="100"/>
        <v/>
      </c>
      <c r="Q848" s="44" t="str">
        <f t="shared" si="103"/>
        <v/>
      </c>
      <c r="R848" s="2" t="str">
        <f t="shared" si="104"/>
        <v/>
      </c>
      <c r="S848" s="12" t="str">
        <f t="shared" si="105"/>
        <v/>
      </c>
    </row>
    <row r="849" spans="3:19" x14ac:dyDescent="0.35">
      <c r="C849" s="2" t="str">
        <f t="shared" si="106"/>
        <v/>
      </c>
      <c r="D849" s="2" t="str">
        <f>IF(B849="",IF(B848="","",SUM($D$6:D848)),C849*($G$2/12))</f>
        <v/>
      </c>
      <c r="E849" s="2" t="str">
        <f>IF(B849="",IF(B848="","",SUM($E$6:E848)),(E848+(C848*((1+$G$1)^(1/12)-1))/($J$2-B847)))</f>
        <v/>
      </c>
      <c r="F849" s="2" t="str">
        <f>IF(B849="",IF(B848="","",SUM($F$6:F848)),D849+E849)</f>
        <v/>
      </c>
      <c r="H849" s="1" t="str">
        <f t="shared" si="101"/>
        <v/>
      </c>
      <c r="I849" s="2" t="str">
        <f t="shared" si="102"/>
        <v/>
      </c>
      <c r="J849" s="2" t="str">
        <f>IF(H849="",IF(H848="","",SUM(J$6:J848)),I849*($G$2/12))</f>
        <v/>
      </c>
      <c r="K849" s="2" t="str">
        <f>IF(H849="",IF(H848="","",SUM($K$6:K848)),L849-J849)</f>
        <v/>
      </c>
      <c r="L849" s="2" t="str">
        <f>IF(H849="",IF(H848="","",SUM($L$6:L848)),I849*(100%+($G$2/12))^($J$2-H848)*($G$2/12)/((100%+$G$2/12)^($J$2-H848)-1))</f>
        <v/>
      </c>
      <c r="P849" s="44" t="str">
        <f t="shared" si="100"/>
        <v/>
      </c>
      <c r="Q849" s="44" t="str">
        <f t="shared" si="103"/>
        <v/>
      </c>
      <c r="R849" s="2" t="str">
        <f t="shared" si="104"/>
        <v/>
      </c>
      <c r="S849" s="12" t="str">
        <f t="shared" si="105"/>
        <v/>
      </c>
    </row>
    <row r="850" spans="3:19" x14ac:dyDescent="0.35">
      <c r="C850" s="2" t="str">
        <f t="shared" si="106"/>
        <v/>
      </c>
      <c r="D850" s="2" t="str">
        <f>IF(B850="",IF(B849="","",SUM($D$6:D849)),C850*($G$2/12))</f>
        <v/>
      </c>
      <c r="E850" s="2" t="str">
        <f>IF(B850="",IF(B849="","",SUM($E$6:E849)),(E849+(C849*((1+$G$1)^(1/12)-1))/($J$2-B848)))</f>
        <v/>
      </c>
      <c r="F850" s="2" t="str">
        <f>IF(B850="",IF(B849="","",SUM($F$6:F849)),D850+E850)</f>
        <v/>
      </c>
      <c r="H850" s="1" t="str">
        <f t="shared" si="101"/>
        <v/>
      </c>
      <c r="I850" s="2" t="str">
        <f t="shared" si="102"/>
        <v/>
      </c>
      <c r="J850" s="2" t="str">
        <f>IF(H850="",IF(H849="","",SUM(J$6:J849)),I850*($G$2/12))</f>
        <v/>
      </c>
      <c r="K850" s="2" t="str">
        <f>IF(H850="",IF(H849="","",SUM($K$6:K849)),L850-J850)</f>
        <v/>
      </c>
      <c r="L850" s="2" t="str">
        <f>IF(H850="",IF(H849="","",SUM($L$6:L849)),I850*(100%+($G$2/12))^($J$2-H849)*($G$2/12)/((100%+$G$2/12)^($J$2-H849)-1))</f>
        <v/>
      </c>
      <c r="P850" s="44" t="str">
        <f t="shared" si="100"/>
        <v/>
      </c>
      <c r="Q850" s="44" t="str">
        <f t="shared" si="103"/>
        <v/>
      </c>
      <c r="R850" s="2" t="str">
        <f t="shared" si="104"/>
        <v/>
      </c>
      <c r="S850" s="12" t="str">
        <f t="shared" si="105"/>
        <v/>
      </c>
    </row>
    <row r="851" spans="3:19" x14ac:dyDescent="0.35">
      <c r="C851" s="2" t="str">
        <f t="shared" si="106"/>
        <v/>
      </c>
      <c r="D851" s="2" t="str">
        <f>IF(B851="",IF(B850="","",SUM($D$6:D850)),C851*($G$2/12))</f>
        <v/>
      </c>
      <c r="E851" s="2" t="str">
        <f>IF(B851="",IF(B850="","",SUM($E$6:E850)),(E850+(C850*((1+$G$1)^(1/12)-1))/($J$2-B849)))</f>
        <v/>
      </c>
      <c r="F851" s="2" t="str">
        <f>IF(B851="",IF(B850="","",SUM($F$6:F850)),D851+E851)</f>
        <v/>
      </c>
      <c r="H851" s="1" t="str">
        <f t="shared" si="101"/>
        <v/>
      </c>
      <c r="I851" s="2" t="str">
        <f t="shared" si="102"/>
        <v/>
      </c>
      <c r="J851" s="2" t="str">
        <f>IF(H851="",IF(H850="","",SUM(J$6:J850)),I851*($G$2/12))</f>
        <v/>
      </c>
      <c r="K851" s="2" t="str">
        <f>IF(H851="",IF(H850="","",SUM($K$6:K850)),L851-J851)</f>
        <v/>
      </c>
      <c r="L851" s="2" t="str">
        <f>IF(H851="",IF(H850="","",SUM($L$6:L850)),I851*(100%+($G$2/12))^($J$2-H850)*($G$2/12)/((100%+$G$2/12)^($J$2-H850)-1))</f>
        <v/>
      </c>
      <c r="P851" s="44" t="str">
        <f t="shared" si="100"/>
        <v/>
      </c>
      <c r="Q851" s="44" t="str">
        <f t="shared" si="103"/>
        <v/>
      </c>
      <c r="R851" s="2" t="str">
        <f t="shared" si="104"/>
        <v/>
      </c>
      <c r="S851" s="12" t="str">
        <f t="shared" si="105"/>
        <v/>
      </c>
    </row>
    <row r="852" spans="3:19" x14ac:dyDescent="0.35">
      <c r="C852" s="2" t="str">
        <f t="shared" si="106"/>
        <v/>
      </c>
      <c r="D852" s="2" t="str">
        <f>IF(B852="",IF(B851="","",SUM($D$6:D851)),C852*($G$2/12))</f>
        <v/>
      </c>
      <c r="E852" s="2" t="str">
        <f>IF(B852="",IF(B851="","",SUM($E$6:E851)),(E851+(C851*((1+$G$1)^(1/12)-1))/($J$2-B850)))</f>
        <v/>
      </c>
      <c r="F852" s="2" t="str">
        <f>IF(B852="",IF(B851="","",SUM($F$6:F851)),D852+E852)</f>
        <v/>
      </c>
      <c r="H852" s="1" t="str">
        <f t="shared" si="101"/>
        <v/>
      </c>
      <c r="I852" s="2" t="str">
        <f t="shared" si="102"/>
        <v/>
      </c>
      <c r="J852" s="2" t="str">
        <f>IF(H852="",IF(H851="","",SUM(J$6:J851)),I852*($G$2/12))</f>
        <v/>
      </c>
      <c r="K852" s="2" t="str">
        <f>IF(H852="",IF(H851="","",SUM($K$6:K851)),L852-J852)</f>
        <v/>
      </c>
      <c r="L852" s="2" t="str">
        <f>IF(H852="",IF(H851="","",SUM($L$6:L851)),I852*(100%+($G$2/12))^($J$2-H851)*($G$2/12)/((100%+$G$2/12)^($J$2-H851)-1))</f>
        <v/>
      </c>
      <c r="P852" s="44" t="str">
        <f t="shared" si="100"/>
        <v/>
      </c>
      <c r="Q852" s="44" t="str">
        <f t="shared" si="103"/>
        <v/>
      </c>
      <c r="R852" s="2" t="str">
        <f t="shared" si="104"/>
        <v/>
      </c>
      <c r="S852" s="12" t="str">
        <f t="shared" si="105"/>
        <v/>
      </c>
    </row>
    <row r="853" spans="3:19" x14ac:dyDescent="0.35">
      <c r="C853" s="2" t="str">
        <f t="shared" si="106"/>
        <v/>
      </c>
      <c r="D853" s="2" t="str">
        <f>IF(B853="",IF(B852="","",SUM($D$6:D852)),C853*($G$2/12))</f>
        <v/>
      </c>
      <c r="E853" s="2" t="str">
        <f>IF(B853="",IF(B852="","",SUM($E$6:E852)),(E852+(C852*((1+$G$1)^(1/12)-1))/($J$2-B851)))</f>
        <v/>
      </c>
      <c r="F853" s="2" t="str">
        <f>IF(B853="",IF(B852="","",SUM($F$6:F852)),D853+E853)</f>
        <v/>
      </c>
      <c r="H853" s="1" t="str">
        <f t="shared" si="101"/>
        <v/>
      </c>
      <c r="I853" s="2" t="str">
        <f t="shared" si="102"/>
        <v/>
      </c>
      <c r="J853" s="2" t="str">
        <f>IF(H853="",IF(H852="","",SUM(J$6:J852)),I853*($G$2/12))</f>
        <v/>
      </c>
      <c r="K853" s="2" t="str">
        <f>IF(H853="",IF(H852="","",SUM($K$6:K852)),L853-J853)</f>
        <v/>
      </c>
      <c r="L853" s="2" t="str">
        <f>IF(H853="",IF(H852="","",SUM($L$6:L852)),I853*(100%+($G$2/12))^($J$2-H852)*($G$2/12)/((100%+$G$2/12)^($J$2-H852)-1))</f>
        <v/>
      </c>
      <c r="P853" s="44" t="str">
        <f t="shared" si="100"/>
        <v/>
      </c>
      <c r="Q853" s="44" t="str">
        <f t="shared" si="103"/>
        <v/>
      </c>
      <c r="R853" s="2" t="str">
        <f t="shared" si="104"/>
        <v/>
      </c>
      <c r="S853" s="12" t="str">
        <f t="shared" si="105"/>
        <v/>
      </c>
    </row>
    <row r="854" spans="3:19" x14ac:dyDescent="0.35">
      <c r="C854" s="2" t="str">
        <f t="shared" si="106"/>
        <v/>
      </c>
      <c r="D854" s="2" t="str">
        <f>IF(B854="",IF(B853="","",SUM($D$6:D853)),C854*($G$2/12))</f>
        <v/>
      </c>
      <c r="E854" s="2" t="str">
        <f>IF(B854="",IF(B853="","",SUM($E$6:E853)),(E853+(C853*((1+$G$1)^(1/12)-1))/($J$2-B852)))</f>
        <v/>
      </c>
      <c r="F854" s="2" t="str">
        <f>IF(B854="",IF(B853="","",SUM($F$6:F853)),D854+E854)</f>
        <v/>
      </c>
      <c r="H854" s="1" t="str">
        <f t="shared" si="101"/>
        <v/>
      </c>
      <c r="I854" s="2" t="str">
        <f t="shared" si="102"/>
        <v/>
      </c>
      <c r="J854" s="2" t="str">
        <f>IF(H854="",IF(H853="","",SUM(J$6:J853)),I854*($G$2/12))</f>
        <v/>
      </c>
      <c r="K854" s="2" t="str">
        <f>IF(H854="",IF(H853="","",SUM($K$6:K853)),L854-J854)</f>
        <v/>
      </c>
      <c r="L854" s="2" t="str">
        <f>IF(H854="",IF(H853="","",SUM($L$6:L853)),I854*(100%+($G$2/12))^($J$2-H853)*($G$2/12)/((100%+$G$2/12)^($J$2-H853)-1))</f>
        <v/>
      </c>
      <c r="P854" s="44" t="str">
        <f t="shared" si="100"/>
        <v/>
      </c>
      <c r="Q854" s="44" t="str">
        <f t="shared" si="103"/>
        <v/>
      </c>
      <c r="R854" s="2" t="str">
        <f t="shared" si="104"/>
        <v/>
      </c>
      <c r="S854" s="12" t="str">
        <f t="shared" si="105"/>
        <v/>
      </c>
    </row>
    <row r="855" spans="3:19" x14ac:dyDescent="0.35">
      <c r="C855" s="2" t="str">
        <f t="shared" si="106"/>
        <v/>
      </c>
      <c r="D855" s="2" t="str">
        <f>IF(B855="",IF(B854="","",SUM($D$6:D854)),C855*($G$2/12))</f>
        <v/>
      </c>
      <c r="E855" s="2" t="str">
        <f>IF(B855="",IF(B854="","",SUM($E$6:E854)),(E854+(C854*((1+$G$1)^(1/12)-1))/($J$2-B853)))</f>
        <v/>
      </c>
      <c r="F855" s="2" t="str">
        <f>IF(B855="",IF(B854="","",SUM($F$6:F854)),D855+E855)</f>
        <v/>
      </c>
      <c r="H855" s="1" t="str">
        <f t="shared" si="101"/>
        <v/>
      </c>
      <c r="I855" s="2" t="str">
        <f t="shared" si="102"/>
        <v/>
      </c>
      <c r="J855" s="2" t="str">
        <f>IF(H855="",IF(H854="","",SUM(J$6:J854)),I855*($G$2/12))</f>
        <v/>
      </c>
      <c r="K855" s="2" t="str">
        <f>IF(H855="",IF(H854="","",SUM($K$6:K854)),L855-J855)</f>
        <v/>
      </c>
      <c r="L855" s="2" t="str">
        <f>IF(H855="",IF(H854="","",SUM($L$6:L854)),I855*(100%+($G$2/12))^($J$2-H854)*($G$2/12)/((100%+$G$2/12)^($J$2-H854)-1))</f>
        <v/>
      </c>
      <c r="P855" s="44" t="str">
        <f t="shared" si="100"/>
        <v/>
      </c>
      <c r="Q855" s="44" t="str">
        <f t="shared" si="103"/>
        <v/>
      </c>
      <c r="R855" s="2" t="str">
        <f t="shared" si="104"/>
        <v/>
      </c>
      <c r="S855" s="12" t="str">
        <f t="shared" si="105"/>
        <v/>
      </c>
    </row>
    <row r="856" spans="3:19" x14ac:dyDescent="0.35">
      <c r="C856" s="2" t="str">
        <f t="shared" si="106"/>
        <v/>
      </c>
      <c r="D856" s="2" t="str">
        <f>IF(B856="",IF(B855="","",SUM($D$6:D855)),C856*($G$2/12))</f>
        <v/>
      </c>
      <c r="E856" s="2" t="str">
        <f>IF(B856="",IF(B855="","",SUM($E$6:E855)),(E855+(C855*((1+$G$1)^(1/12)-1))/($J$2-B854)))</f>
        <v/>
      </c>
      <c r="F856" s="2" t="str">
        <f>IF(B856="",IF(B855="","",SUM($F$6:F855)),D856+E856)</f>
        <v/>
      </c>
      <c r="H856" s="1" t="str">
        <f t="shared" si="101"/>
        <v/>
      </c>
      <c r="I856" s="2" t="str">
        <f t="shared" si="102"/>
        <v/>
      </c>
      <c r="J856" s="2" t="str">
        <f>IF(H856="",IF(H855="","",SUM(J$6:J855)),I856*($G$2/12))</f>
        <v/>
      </c>
      <c r="K856" s="2" t="str">
        <f>IF(H856="",IF(H855="","",SUM($K$6:K855)),L856-J856)</f>
        <v/>
      </c>
      <c r="L856" s="2" t="str">
        <f>IF(H856="",IF(H855="","",SUM($L$6:L855)),I856*(100%+($G$2/12))^($J$2-H855)*($G$2/12)/((100%+$G$2/12)^($J$2-H855)-1))</f>
        <v/>
      </c>
      <c r="P856" s="44" t="str">
        <f t="shared" si="100"/>
        <v/>
      </c>
      <c r="Q856" s="44" t="str">
        <f t="shared" si="103"/>
        <v/>
      </c>
      <c r="R856" s="2" t="str">
        <f t="shared" si="104"/>
        <v/>
      </c>
      <c r="S856" s="12" t="str">
        <f t="shared" si="105"/>
        <v/>
      </c>
    </row>
    <row r="857" spans="3:19" x14ac:dyDescent="0.35">
      <c r="C857" s="2" t="str">
        <f t="shared" si="106"/>
        <v/>
      </c>
      <c r="D857" s="2" t="str">
        <f>IF(B857="",IF(B856="","",SUM($D$6:D856)),C857*($G$2/12))</f>
        <v/>
      </c>
      <c r="E857" s="2" t="str">
        <f>IF(B857="",IF(B856="","",SUM($E$6:E856)),(E856+(C856*((1+$G$1)^(1/12)-1))/($J$2-B855)))</f>
        <v/>
      </c>
      <c r="F857" s="2" t="str">
        <f>IF(B857="",IF(B856="","",SUM($F$6:F856)),D857+E857)</f>
        <v/>
      </c>
      <c r="H857" s="1" t="str">
        <f t="shared" si="101"/>
        <v/>
      </c>
      <c r="I857" s="2" t="str">
        <f t="shared" si="102"/>
        <v/>
      </c>
      <c r="J857" s="2" t="str">
        <f>IF(H857="",IF(H856="","",SUM(J$6:J856)),I857*($G$2/12))</f>
        <v/>
      </c>
      <c r="K857" s="2" t="str">
        <f>IF(H857="",IF(H856="","",SUM($K$6:K856)),L857-J857)</f>
        <v/>
      </c>
      <c r="L857" s="2" t="str">
        <f>IF(H857="",IF(H856="","",SUM($L$6:L856)),I857*(100%+($G$2/12))^($J$2-H856)*($G$2/12)/((100%+$G$2/12)^($J$2-H856)-1))</f>
        <v/>
      </c>
      <c r="P857" s="44" t="str">
        <f t="shared" si="100"/>
        <v/>
      </c>
      <c r="Q857" s="44" t="str">
        <f t="shared" si="103"/>
        <v/>
      </c>
      <c r="R857" s="2" t="str">
        <f t="shared" si="104"/>
        <v/>
      </c>
      <c r="S857" s="12" t="str">
        <f t="shared" si="105"/>
        <v/>
      </c>
    </row>
    <row r="858" spans="3:19" x14ac:dyDescent="0.35">
      <c r="C858" s="2" t="str">
        <f t="shared" si="106"/>
        <v/>
      </c>
      <c r="D858" s="2" t="str">
        <f>IF(B858="",IF(B857="","",SUM($D$6:D857)),C858*($G$2/12))</f>
        <v/>
      </c>
      <c r="E858" s="2" t="str">
        <f>IF(B858="",IF(B857="","",SUM($E$6:E857)),(E857+(C857*((1+$G$1)^(1/12)-1))/($J$2-B856)))</f>
        <v/>
      </c>
      <c r="F858" s="2" t="str">
        <f>IF(B858="",IF(B857="","",SUM($F$6:F857)),D858+E858)</f>
        <v/>
      </c>
      <c r="H858" s="1" t="str">
        <f t="shared" si="101"/>
        <v/>
      </c>
      <c r="I858" s="2" t="str">
        <f t="shared" si="102"/>
        <v/>
      </c>
      <c r="J858" s="2" t="str">
        <f>IF(H858="",IF(H857="","",SUM(J$6:J857)),I858*($G$2/12))</f>
        <v/>
      </c>
      <c r="K858" s="2" t="str">
        <f>IF(H858="",IF(H857="","",SUM($K$6:K857)),L858-J858)</f>
        <v/>
      </c>
      <c r="L858" s="2" t="str">
        <f>IF(H858="",IF(H857="","",SUM($L$6:L857)),I858*(100%+($G$2/12))^($J$2-H857)*($G$2/12)/((100%+$G$2/12)^($J$2-H857)-1))</f>
        <v/>
      </c>
      <c r="P858" s="44" t="str">
        <f t="shared" si="100"/>
        <v/>
      </c>
      <c r="Q858" s="44" t="str">
        <f t="shared" si="103"/>
        <v/>
      </c>
      <c r="R858" s="2" t="str">
        <f t="shared" si="104"/>
        <v/>
      </c>
      <c r="S858" s="12" t="str">
        <f t="shared" si="105"/>
        <v/>
      </c>
    </row>
    <row r="859" spans="3:19" x14ac:dyDescent="0.35">
      <c r="C859" s="2" t="str">
        <f t="shared" si="106"/>
        <v/>
      </c>
      <c r="D859" s="2" t="str">
        <f>IF(B859="",IF(B858="","",SUM($D$6:D858)),C859*($G$2/12))</f>
        <v/>
      </c>
      <c r="E859" s="2" t="str">
        <f>IF(B859="",IF(B858="","",SUM($E$6:E858)),(E858+(C858*((1+$G$1)^(1/12)-1))/($J$2-B857)))</f>
        <v/>
      </c>
      <c r="F859" s="2" t="str">
        <f>IF(B859="",IF(B858="","",SUM($F$6:F858)),D859+E859)</f>
        <v/>
      </c>
      <c r="H859" s="1" t="str">
        <f t="shared" si="101"/>
        <v/>
      </c>
      <c r="I859" s="2" t="str">
        <f t="shared" si="102"/>
        <v/>
      </c>
      <c r="J859" s="2" t="str">
        <f>IF(H859="",IF(H858="","",SUM(J$6:J858)),I859*($G$2/12))</f>
        <v/>
      </c>
      <c r="K859" s="2" t="str">
        <f>IF(H859="",IF(H858="","",SUM($K$6:K858)),L859-J859)</f>
        <v/>
      </c>
      <c r="L859" s="2" t="str">
        <f>IF(H859="",IF(H858="","",SUM($L$6:L858)),I859*(100%+($G$2/12))^($J$2-H858)*($G$2/12)/((100%+$G$2/12)^($J$2-H858)-1))</f>
        <v/>
      </c>
      <c r="P859" s="44" t="str">
        <f t="shared" si="100"/>
        <v/>
      </c>
      <c r="Q859" s="44" t="str">
        <f t="shared" si="103"/>
        <v/>
      </c>
      <c r="R859" s="2" t="str">
        <f t="shared" si="104"/>
        <v/>
      </c>
      <c r="S859" s="12" t="str">
        <f t="shared" si="105"/>
        <v/>
      </c>
    </row>
    <row r="860" spans="3:19" x14ac:dyDescent="0.35">
      <c r="C860" s="2" t="str">
        <f t="shared" si="106"/>
        <v/>
      </c>
      <c r="D860" s="2" t="str">
        <f>IF(B860="",IF(B859="","",SUM($D$6:D859)),C860*($G$2/12))</f>
        <v/>
      </c>
      <c r="E860" s="2" t="str">
        <f>IF(B860="",IF(B859="","",SUM($E$6:E859)),(E859+(C859*((1+$G$1)^(1/12)-1))/($J$2-B858)))</f>
        <v/>
      </c>
      <c r="F860" s="2" t="str">
        <f>IF(B860="",IF(B859="","",SUM($F$6:F859)),D860+E860)</f>
        <v/>
      </c>
      <c r="H860" s="1" t="str">
        <f t="shared" si="101"/>
        <v/>
      </c>
      <c r="I860" s="2" t="str">
        <f t="shared" si="102"/>
        <v/>
      </c>
      <c r="J860" s="2" t="str">
        <f>IF(H860="",IF(H859="","",SUM(J$6:J859)),I860*($G$2/12))</f>
        <v/>
      </c>
      <c r="K860" s="2" t="str">
        <f>IF(H860="",IF(H859="","",SUM($K$6:K859)),L860-J860)</f>
        <v/>
      </c>
      <c r="L860" s="2" t="str">
        <f>IF(H860="",IF(H859="","",SUM($L$6:L859)),I860*(100%+($G$2/12))^($J$2-H859)*($G$2/12)/((100%+$G$2/12)^($J$2-H859)-1))</f>
        <v/>
      </c>
      <c r="P860" s="44" t="str">
        <f t="shared" si="100"/>
        <v/>
      </c>
      <c r="Q860" s="44" t="str">
        <f t="shared" si="103"/>
        <v/>
      </c>
      <c r="R860" s="2" t="str">
        <f t="shared" si="104"/>
        <v/>
      </c>
      <c r="S860" s="12" t="str">
        <f t="shared" si="105"/>
        <v/>
      </c>
    </row>
    <row r="861" spans="3:19" x14ac:dyDescent="0.35">
      <c r="C861" s="2" t="str">
        <f t="shared" si="106"/>
        <v/>
      </c>
      <c r="D861" s="2" t="str">
        <f>IF(B861="",IF(B860="","",SUM($D$6:D860)),C861*($G$2/12))</f>
        <v/>
      </c>
      <c r="E861" s="2" t="str">
        <f>IF(B861="",IF(B860="","",SUM($E$6:E860)),(E860+(C860*((1+$G$1)^(1/12)-1))/($J$2-B859)))</f>
        <v/>
      </c>
      <c r="F861" s="2" t="str">
        <f>IF(B861="",IF(B860="","",SUM($F$6:F860)),D861+E861)</f>
        <v/>
      </c>
      <c r="H861" s="1" t="str">
        <f t="shared" si="101"/>
        <v/>
      </c>
      <c r="I861" s="2" t="str">
        <f t="shared" si="102"/>
        <v/>
      </c>
      <c r="J861" s="2" t="str">
        <f>IF(H861="",IF(H860="","",SUM(J$6:J860)),I861*($G$2/12))</f>
        <v/>
      </c>
      <c r="K861" s="2" t="str">
        <f>IF(H861="",IF(H860="","",SUM($K$6:K860)),L861-J861)</f>
        <v/>
      </c>
      <c r="L861" s="2" t="str">
        <f>IF(H861="",IF(H860="","",SUM($L$6:L860)),I861*(100%+($G$2/12))^($J$2-H860)*($G$2/12)/((100%+$G$2/12)^($J$2-H860)-1))</f>
        <v/>
      </c>
      <c r="P861" s="44" t="str">
        <f t="shared" si="100"/>
        <v/>
      </c>
      <c r="Q861" s="44" t="str">
        <f t="shared" si="103"/>
        <v/>
      </c>
      <c r="R861" s="2" t="str">
        <f t="shared" si="104"/>
        <v/>
      </c>
      <c r="S861" s="12" t="str">
        <f t="shared" si="105"/>
        <v/>
      </c>
    </row>
    <row r="862" spans="3:19" x14ac:dyDescent="0.35">
      <c r="C862" s="2" t="str">
        <f t="shared" si="106"/>
        <v/>
      </c>
      <c r="D862" s="2" t="str">
        <f>IF(B862="",IF(B861="","",SUM($D$6:D861)),C862*($G$2/12))</f>
        <v/>
      </c>
      <c r="E862" s="2" t="str">
        <f>IF(B862="",IF(B861="","",SUM($E$6:E861)),(E861+(C861*((1+$G$1)^(1/12)-1))/($J$2-B860)))</f>
        <v/>
      </c>
      <c r="F862" s="2" t="str">
        <f>IF(B862="",IF(B861="","",SUM($F$6:F861)),D862+E862)</f>
        <v/>
      </c>
      <c r="H862" s="1" t="str">
        <f t="shared" si="101"/>
        <v/>
      </c>
      <c r="I862" s="2" t="str">
        <f t="shared" si="102"/>
        <v/>
      </c>
      <c r="J862" s="2" t="str">
        <f>IF(H862="",IF(H861="","",SUM(J$6:J861)),I862*($G$2/12))</f>
        <v/>
      </c>
      <c r="K862" s="2" t="str">
        <f>IF(H862="",IF(H861="","",SUM($K$6:K861)),L862-J862)</f>
        <v/>
      </c>
      <c r="L862" s="2" t="str">
        <f>IF(H862="",IF(H861="","",SUM($L$6:L861)),I862*(100%+($G$2/12))^($J$2-H861)*($G$2/12)/((100%+$G$2/12)^($J$2-H861)-1))</f>
        <v/>
      </c>
      <c r="P862" s="44" t="str">
        <f t="shared" si="100"/>
        <v/>
      </c>
      <c r="Q862" s="44" t="str">
        <f t="shared" si="103"/>
        <v/>
      </c>
      <c r="R862" s="2" t="str">
        <f t="shared" si="104"/>
        <v/>
      </c>
      <c r="S862" s="12" t="str">
        <f t="shared" si="105"/>
        <v/>
      </c>
    </row>
    <row r="863" spans="3:19" x14ac:dyDescent="0.35">
      <c r="C863" s="2" t="str">
        <f t="shared" si="106"/>
        <v/>
      </c>
      <c r="D863" s="2" t="str">
        <f>IF(B863="",IF(B862="","",SUM($D$6:D862)),C863*($G$2/12))</f>
        <v/>
      </c>
      <c r="E863" s="2" t="str">
        <f>IF(B863="",IF(B862="","",SUM($E$6:E862)),(E862+(C862*((1+$G$1)^(1/12)-1))/($J$2-B861)))</f>
        <v/>
      </c>
      <c r="F863" s="2" t="str">
        <f>IF(B863="",IF(B862="","",SUM($F$6:F862)),D863+E863)</f>
        <v/>
      </c>
      <c r="H863" s="1" t="str">
        <f t="shared" si="101"/>
        <v/>
      </c>
      <c r="I863" s="2" t="str">
        <f t="shared" si="102"/>
        <v/>
      </c>
      <c r="J863" s="2" t="str">
        <f>IF(H863="",IF(H862="","",SUM(J$6:J862)),I863*($G$2/12))</f>
        <v/>
      </c>
      <c r="K863" s="2" t="str">
        <f>IF(H863="",IF(H862="","",SUM($K$6:K862)),L863-J863)</f>
        <v/>
      </c>
      <c r="L863" s="2" t="str">
        <f>IF(H863="",IF(H862="","",SUM($L$6:L862)),I863*(100%+($G$2/12))^($J$2-H862)*($G$2/12)/((100%+$G$2/12)^($J$2-H862)-1))</f>
        <v/>
      </c>
      <c r="P863" s="44" t="str">
        <f t="shared" si="100"/>
        <v/>
      </c>
      <c r="Q863" s="44" t="str">
        <f t="shared" si="103"/>
        <v/>
      </c>
      <c r="R863" s="2" t="str">
        <f t="shared" si="104"/>
        <v/>
      </c>
      <c r="S863" s="12" t="str">
        <f t="shared" si="105"/>
        <v/>
      </c>
    </row>
    <row r="864" spans="3:19" x14ac:dyDescent="0.35">
      <c r="C864" s="2" t="str">
        <f t="shared" si="106"/>
        <v/>
      </c>
      <c r="D864" s="2" t="str">
        <f>IF(B864="",IF(B863="","",SUM($D$6:D863)),C864*($G$2/12))</f>
        <v/>
      </c>
      <c r="E864" s="2" t="str">
        <f>IF(B864="",IF(B863="","",SUM($E$6:E863)),(E863+(C863*((1+$G$1)^(1/12)-1))/($J$2-B862)))</f>
        <v/>
      </c>
      <c r="F864" s="2" t="str">
        <f>IF(B864="",IF(B863="","",SUM($F$6:F863)),D864+E864)</f>
        <v/>
      </c>
      <c r="H864" s="1" t="str">
        <f t="shared" si="101"/>
        <v/>
      </c>
      <c r="I864" s="2" t="str">
        <f t="shared" si="102"/>
        <v/>
      </c>
      <c r="J864" s="2" t="str">
        <f>IF(H864="",IF(H863="","",SUM(J$6:J863)),I864*($G$2/12))</f>
        <v/>
      </c>
      <c r="K864" s="2" t="str">
        <f>IF(H864="",IF(H863="","",SUM($K$6:K863)),L864-J864)</f>
        <v/>
      </c>
      <c r="L864" s="2" t="str">
        <f>IF(H864="",IF(H863="","",SUM($L$6:L863)),I864*(100%+($G$2/12))^($J$2-H863)*($G$2/12)/((100%+$G$2/12)^($J$2-H863)-1))</f>
        <v/>
      </c>
      <c r="P864" s="44" t="str">
        <f t="shared" si="100"/>
        <v/>
      </c>
      <c r="Q864" s="44" t="str">
        <f t="shared" si="103"/>
        <v/>
      </c>
      <c r="R864" s="2" t="str">
        <f t="shared" si="104"/>
        <v/>
      </c>
      <c r="S864" s="12" t="str">
        <f t="shared" si="105"/>
        <v/>
      </c>
    </row>
    <row r="865" spans="3:19" x14ac:dyDescent="0.35">
      <c r="C865" s="2" t="str">
        <f t="shared" si="106"/>
        <v/>
      </c>
      <c r="D865" s="2" t="str">
        <f>IF(B865="",IF(B864="","",SUM($D$6:D864)),C865*($G$2/12))</f>
        <v/>
      </c>
      <c r="E865" s="2" t="str">
        <f>IF(B865="",IF(B864="","",SUM($E$6:E864)),(E864+(C864*((1+$G$1)^(1/12)-1))/($J$2-B863)))</f>
        <v/>
      </c>
      <c r="F865" s="2" t="str">
        <f>IF(B865="",IF(B864="","",SUM($F$6:F864)),D865+E865)</f>
        <v/>
      </c>
      <c r="H865" s="1" t="str">
        <f t="shared" si="101"/>
        <v/>
      </c>
      <c r="I865" s="2" t="str">
        <f t="shared" si="102"/>
        <v/>
      </c>
      <c r="J865" s="2" t="str">
        <f>IF(H865="",IF(H864="","",SUM(J$6:J864)),I865*($G$2/12))</f>
        <v/>
      </c>
      <c r="K865" s="2" t="str">
        <f>IF(H865="",IF(H864="","",SUM($K$6:K864)),L865-J865)</f>
        <v/>
      </c>
      <c r="L865" s="2" t="str">
        <f>IF(H865="",IF(H864="","",SUM($L$6:L864)),I865*(100%+($G$2/12))^($J$2-H864)*($G$2/12)/((100%+$G$2/12)^($J$2-H864)-1))</f>
        <v/>
      </c>
      <c r="P865" s="44" t="str">
        <f t="shared" si="100"/>
        <v/>
      </c>
      <c r="Q865" s="44" t="str">
        <f t="shared" si="103"/>
        <v/>
      </c>
      <c r="R865" s="2" t="str">
        <f t="shared" si="104"/>
        <v/>
      </c>
      <c r="S865" s="12" t="str">
        <f t="shared" si="105"/>
        <v/>
      </c>
    </row>
    <row r="866" spans="3:19" x14ac:dyDescent="0.35">
      <c r="C866" s="2" t="str">
        <f t="shared" si="106"/>
        <v/>
      </c>
      <c r="D866" s="2" t="str">
        <f>IF(B866="",IF(B865="","",SUM($D$6:D865)),C866*($G$2/12))</f>
        <v/>
      </c>
      <c r="E866" s="2" t="str">
        <f>IF(B866="",IF(B865="","",SUM($E$6:E865)),(E865+(C865*((1+$G$1)^(1/12)-1))/($J$2-B864)))</f>
        <v/>
      </c>
      <c r="F866" s="2" t="str">
        <f>IF(B866="",IF(B865="","",SUM($F$6:F865)),D866+E866)</f>
        <v/>
      </c>
      <c r="H866" s="1" t="str">
        <f t="shared" si="101"/>
        <v/>
      </c>
      <c r="I866" s="2" t="str">
        <f t="shared" si="102"/>
        <v/>
      </c>
      <c r="J866" s="2" t="str">
        <f>IF(H866="",IF(H865="","",SUM(J$6:J865)),I866*($G$2/12))</f>
        <v/>
      </c>
      <c r="K866" s="2" t="str">
        <f>IF(H866="",IF(H865="","",SUM($K$6:K865)),L866-J866)</f>
        <v/>
      </c>
      <c r="L866" s="2" t="str">
        <f>IF(H866="",IF(H865="","",SUM($L$6:L865)),I866*(100%+($G$2/12))^($J$2-H865)*($G$2/12)/((100%+$G$2/12)^($J$2-H865)-1))</f>
        <v/>
      </c>
      <c r="P866" s="44" t="str">
        <f t="shared" si="100"/>
        <v/>
      </c>
      <c r="Q866" s="44" t="str">
        <f t="shared" si="103"/>
        <v/>
      </c>
      <c r="R866" s="2" t="str">
        <f t="shared" si="104"/>
        <v/>
      </c>
      <c r="S866" s="12" t="str">
        <f t="shared" si="105"/>
        <v/>
      </c>
    </row>
    <row r="867" spans="3:19" x14ac:dyDescent="0.35">
      <c r="C867" s="2" t="str">
        <f t="shared" si="106"/>
        <v/>
      </c>
      <c r="D867" s="2" t="str">
        <f>IF(B867="",IF(B866="","",SUM($D$6:D866)),C867*($G$2/12))</f>
        <v/>
      </c>
      <c r="E867" s="2" t="str">
        <f>IF(B867="",IF(B866="","",SUM($E$6:E866)),(E866+(C866*((1+$G$1)^(1/12)-1))/($J$2-B865)))</f>
        <v/>
      </c>
      <c r="F867" s="2" t="str">
        <f>IF(B867="",IF(B866="","",SUM($F$6:F866)),D867+E867)</f>
        <v/>
      </c>
      <c r="H867" s="1" t="str">
        <f t="shared" si="101"/>
        <v/>
      </c>
      <c r="I867" s="2" t="str">
        <f t="shared" si="102"/>
        <v/>
      </c>
      <c r="J867" s="2" t="str">
        <f>IF(H867="",IF(H866="","",SUM(J$6:J866)),I867*($G$2/12))</f>
        <v/>
      </c>
      <c r="K867" s="2" t="str">
        <f>IF(H867="",IF(H866="","",SUM($K$6:K866)),L867-J867)</f>
        <v/>
      </c>
      <c r="L867" s="2" t="str">
        <f>IF(H867="",IF(H866="","",SUM($L$6:L866)),I867*(100%+($G$2/12))^($J$2-H866)*($G$2/12)/((100%+$G$2/12)^($J$2-H866)-1))</f>
        <v/>
      </c>
      <c r="P867" s="44" t="str">
        <f t="shared" si="100"/>
        <v/>
      </c>
      <c r="Q867" s="44" t="str">
        <f t="shared" si="103"/>
        <v/>
      </c>
      <c r="R867" s="2" t="str">
        <f t="shared" si="104"/>
        <v/>
      </c>
      <c r="S867" s="12" t="str">
        <f t="shared" si="105"/>
        <v/>
      </c>
    </row>
    <row r="868" spans="3:19" x14ac:dyDescent="0.35">
      <c r="C868" s="2" t="str">
        <f t="shared" si="106"/>
        <v/>
      </c>
      <c r="D868" s="2" t="str">
        <f>IF(B868="",IF(B867="","",SUM($D$6:D867)),C868*($G$2/12))</f>
        <v/>
      </c>
      <c r="E868" s="2" t="str">
        <f>IF(B868="",IF(B867="","",SUM($E$6:E867)),(E867+(C867*((1+$G$1)^(1/12)-1))/($J$2-B866)))</f>
        <v/>
      </c>
      <c r="F868" s="2" t="str">
        <f>IF(B868="",IF(B867="","",SUM($F$6:F867)),D868+E868)</f>
        <v/>
      </c>
      <c r="H868" s="1" t="str">
        <f t="shared" si="101"/>
        <v/>
      </c>
      <c r="I868" s="2" t="str">
        <f t="shared" si="102"/>
        <v/>
      </c>
      <c r="J868" s="2" t="str">
        <f>IF(H868="",IF(H867="","",SUM(J$6:J867)),I868*($G$2/12))</f>
        <v/>
      </c>
      <c r="K868" s="2" t="str">
        <f>IF(H868="",IF(H867="","",SUM($K$6:K867)),L868-J868)</f>
        <v/>
      </c>
      <c r="L868" s="2" t="str">
        <f>IF(H868="",IF(H867="","",SUM($L$6:L867)),I868*(100%+($G$2/12))^($J$2-H867)*($G$2/12)/((100%+$G$2/12)^($J$2-H867)-1))</f>
        <v/>
      </c>
      <c r="P868" s="44" t="str">
        <f t="shared" si="100"/>
        <v/>
      </c>
      <c r="Q868" s="44" t="str">
        <f t="shared" si="103"/>
        <v/>
      </c>
      <c r="R868" s="2" t="str">
        <f t="shared" si="104"/>
        <v/>
      </c>
      <c r="S868" s="12" t="str">
        <f t="shared" si="105"/>
        <v/>
      </c>
    </row>
    <row r="869" spans="3:19" x14ac:dyDescent="0.35">
      <c r="C869" s="2" t="str">
        <f t="shared" si="106"/>
        <v/>
      </c>
      <c r="D869" s="2" t="str">
        <f>IF(B869="",IF(B868="","",SUM($D$6:D868)),C869*($G$2/12))</f>
        <v/>
      </c>
      <c r="E869" s="2" t="str">
        <f>IF(B869="",IF(B868="","",SUM($E$6:E868)),(E868+(C868*((1+$G$1)^(1/12)-1))/($J$2-B867)))</f>
        <v/>
      </c>
      <c r="F869" s="2" t="str">
        <f>IF(B869="",IF(B868="","",SUM($F$6:F868)),D869+E869)</f>
        <v/>
      </c>
      <c r="H869" s="1" t="str">
        <f t="shared" si="101"/>
        <v/>
      </c>
      <c r="I869" s="2" t="str">
        <f t="shared" si="102"/>
        <v/>
      </c>
      <c r="J869" s="2" t="str">
        <f>IF(H869="",IF(H868="","",SUM(J$6:J868)),I869*($G$2/12))</f>
        <v/>
      </c>
      <c r="K869" s="2" t="str">
        <f>IF(H869="",IF(H868="","",SUM($K$6:K868)),L869-J869)</f>
        <v/>
      </c>
      <c r="L869" s="2" t="str">
        <f>IF(H869="",IF(H868="","",SUM($L$6:L868)),I869*(100%+($G$2/12))^($J$2-H868)*($G$2/12)/((100%+$G$2/12)^($J$2-H868)-1))</f>
        <v/>
      </c>
      <c r="P869" s="44" t="str">
        <f t="shared" si="100"/>
        <v/>
      </c>
      <c r="Q869" s="44" t="str">
        <f t="shared" si="103"/>
        <v/>
      </c>
      <c r="R869" s="2" t="str">
        <f t="shared" si="104"/>
        <v/>
      </c>
      <c r="S869" s="12" t="str">
        <f t="shared" si="105"/>
        <v/>
      </c>
    </row>
    <row r="870" spans="3:19" x14ac:dyDescent="0.35">
      <c r="C870" s="2" t="str">
        <f t="shared" si="106"/>
        <v/>
      </c>
      <c r="D870" s="2" t="str">
        <f>IF(B870="",IF(B869="","",SUM($D$6:D869)),C870*($G$2/12))</f>
        <v/>
      </c>
      <c r="E870" s="2" t="str">
        <f>IF(B870="",IF(B869="","",SUM($E$6:E869)),(E869+(C869*((1+$G$1)^(1/12)-1))/($J$2-B868)))</f>
        <v/>
      </c>
      <c r="F870" s="2" t="str">
        <f>IF(B870="",IF(B869="","",SUM($F$6:F869)),D870+E870)</f>
        <v/>
      </c>
      <c r="H870" s="1" t="str">
        <f t="shared" si="101"/>
        <v/>
      </c>
      <c r="I870" s="2" t="str">
        <f t="shared" si="102"/>
        <v/>
      </c>
      <c r="J870" s="2" t="str">
        <f>IF(H870="",IF(H869="","",SUM(J$6:J869)),I870*($G$2/12))</f>
        <v/>
      </c>
      <c r="K870" s="2" t="str">
        <f>IF(H870="",IF(H869="","",SUM($K$6:K869)),L870-J870)</f>
        <v/>
      </c>
      <c r="L870" s="2" t="str">
        <f>IF(H870="",IF(H869="","",SUM($L$6:L869)),I870*(100%+($G$2/12))^($J$2-H869)*($G$2/12)/((100%+$G$2/12)^($J$2-H869)-1))</f>
        <v/>
      </c>
      <c r="P870" s="44" t="str">
        <f t="shared" si="100"/>
        <v/>
      </c>
      <c r="Q870" s="44" t="str">
        <f t="shared" si="103"/>
        <v/>
      </c>
      <c r="R870" s="2" t="str">
        <f t="shared" si="104"/>
        <v/>
      </c>
      <c r="S870" s="12" t="str">
        <f t="shared" si="105"/>
        <v/>
      </c>
    </row>
    <row r="871" spans="3:19" x14ac:dyDescent="0.35">
      <c r="C871" s="2" t="str">
        <f t="shared" si="106"/>
        <v/>
      </c>
      <c r="D871" s="2" t="str">
        <f>IF(B871="",IF(B870="","",SUM($D$6:D870)),C871*($G$2/12))</f>
        <v/>
      </c>
      <c r="E871" s="2" t="str">
        <f>IF(B871="",IF(B870="","",SUM($E$6:E870)),(E870+(C870*((1+$G$1)^(1/12)-1))/($J$2-B869)))</f>
        <v/>
      </c>
      <c r="F871" s="2" t="str">
        <f>IF(B871="",IF(B870="","",SUM($F$6:F870)),D871+E871)</f>
        <v/>
      </c>
      <c r="H871" s="1" t="str">
        <f t="shared" si="101"/>
        <v/>
      </c>
      <c r="I871" s="2" t="str">
        <f t="shared" si="102"/>
        <v/>
      </c>
      <c r="J871" s="2" t="str">
        <f>IF(H871="",IF(H870="","",SUM(J$6:J870)),I871*($G$2/12))</f>
        <v/>
      </c>
      <c r="K871" s="2" t="str">
        <f>IF(H871="",IF(H870="","",SUM($K$6:K870)),L871-J871)</f>
        <v/>
      </c>
      <c r="L871" s="2" t="str">
        <f>IF(H871="",IF(H870="","",SUM($L$6:L870)),I871*(100%+($G$2/12))^($J$2-H870)*($G$2/12)/((100%+$G$2/12)^($J$2-H870)-1))</f>
        <v/>
      </c>
      <c r="P871" s="44" t="str">
        <f t="shared" si="100"/>
        <v/>
      </c>
      <c r="Q871" s="44" t="str">
        <f t="shared" si="103"/>
        <v/>
      </c>
      <c r="R871" s="2" t="str">
        <f t="shared" si="104"/>
        <v/>
      </c>
      <c r="S871" s="12" t="str">
        <f t="shared" si="105"/>
        <v/>
      </c>
    </row>
    <row r="872" spans="3:19" x14ac:dyDescent="0.35">
      <c r="C872" s="2" t="str">
        <f t="shared" si="106"/>
        <v/>
      </c>
      <c r="D872" s="2" t="str">
        <f>IF(B872="",IF(B871="","",SUM($D$6:D871)),C872*($G$2/12))</f>
        <v/>
      </c>
      <c r="E872" s="2" t="str">
        <f>IF(B872="",IF(B871="","",SUM($E$6:E871)),(E871+(C871*((1+$G$1)^(1/12)-1))/($J$2-B870)))</f>
        <v/>
      </c>
      <c r="F872" s="2" t="str">
        <f>IF(B872="",IF(B871="","",SUM($F$6:F871)),D872+E872)</f>
        <v/>
      </c>
      <c r="H872" s="1" t="str">
        <f t="shared" si="101"/>
        <v/>
      </c>
      <c r="I872" s="2" t="str">
        <f t="shared" si="102"/>
        <v/>
      </c>
      <c r="J872" s="2" t="str">
        <f>IF(H872="",IF(H871="","",SUM(J$6:J871)),I872*($G$2/12))</f>
        <v/>
      </c>
      <c r="K872" s="2" t="str">
        <f>IF(H872="",IF(H871="","",SUM($K$6:K871)),L872-J872)</f>
        <v/>
      </c>
      <c r="L872" s="2" t="str">
        <f>IF(H872="",IF(H871="","",SUM($L$6:L871)),I872*(100%+($G$2/12))^($J$2-H871)*($G$2/12)/((100%+$G$2/12)^($J$2-H871)-1))</f>
        <v/>
      </c>
      <c r="P872" s="44" t="str">
        <f t="shared" si="100"/>
        <v/>
      </c>
      <c r="Q872" s="44" t="str">
        <f t="shared" si="103"/>
        <v/>
      </c>
      <c r="R872" s="2" t="str">
        <f t="shared" si="104"/>
        <v/>
      </c>
      <c r="S872" s="12" t="str">
        <f t="shared" si="105"/>
        <v/>
      </c>
    </row>
    <row r="873" spans="3:19" x14ac:dyDescent="0.35">
      <c r="C873" s="2" t="str">
        <f t="shared" si="106"/>
        <v/>
      </c>
      <c r="D873" s="2" t="str">
        <f>IF(B873="",IF(B872="","",SUM($D$6:D872)),C873*($G$2/12))</f>
        <v/>
      </c>
      <c r="E873" s="2" t="str">
        <f>IF(B873="",IF(B872="","",SUM($E$6:E872)),(E872+(C872*((1+$G$1)^(1/12)-1))/($J$2-B871)))</f>
        <v/>
      </c>
      <c r="F873" s="2" t="str">
        <f>IF(B873="",IF(B872="","",SUM($F$6:F872)),D873+E873)</f>
        <v/>
      </c>
      <c r="H873" s="1" t="str">
        <f t="shared" si="101"/>
        <v/>
      </c>
      <c r="I873" s="2" t="str">
        <f t="shared" si="102"/>
        <v/>
      </c>
      <c r="J873" s="2" t="str">
        <f>IF(H873="",IF(H872="","",SUM(J$6:J872)),I873*($G$2/12))</f>
        <v/>
      </c>
      <c r="K873" s="2" t="str">
        <f>IF(H873="",IF(H872="","",SUM($K$6:K872)),L873-J873)</f>
        <v/>
      </c>
      <c r="L873" s="2" t="str">
        <f>IF(H873="",IF(H872="","",SUM($L$6:L872)),I873*(100%+($G$2/12))^($J$2-H872)*($G$2/12)/((100%+$G$2/12)^($J$2-H872)-1))</f>
        <v/>
      </c>
      <c r="P873" s="44" t="str">
        <f t="shared" si="100"/>
        <v/>
      </c>
      <c r="Q873" s="44" t="str">
        <f t="shared" si="103"/>
        <v/>
      </c>
      <c r="R873" s="2" t="str">
        <f t="shared" si="104"/>
        <v/>
      </c>
      <c r="S873" s="12" t="str">
        <f t="shared" si="105"/>
        <v/>
      </c>
    </row>
    <row r="874" spans="3:19" x14ac:dyDescent="0.35">
      <c r="C874" s="2" t="str">
        <f t="shared" si="106"/>
        <v/>
      </c>
      <c r="D874" s="2" t="str">
        <f>IF(B874="",IF(B873="","",SUM($D$6:D873)),C874*($G$2/12))</f>
        <v/>
      </c>
      <c r="E874" s="2" t="str">
        <f>IF(B874="",IF(B873="","",SUM($E$6:E873)),(E873+(C873*((1+$G$1)^(1/12)-1))/($J$2-B872)))</f>
        <v/>
      </c>
      <c r="F874" s="2" t="str">
        <f>IF(B874="",IF(B873="","",SUM($F$6:F873)),D874+E874)</f>
        <v/>
      </c>
      <c r="H874" s="1" t="str">
        <f t="shared" si="101"/>
        <v/>
      </c>
      <c r="I874" s="2" t="str">
        <f t="shared" si="102"/>
        <v/>
      </c>
      <c r="J874" s="2" t="str">
        <f>IF(H874="",IF(H873="","",SUM(J$6:J873)),I874*($G$2/12))</f>
        <v/>
      </c>
      <c r="K874" s="2" t="str">
        <f>IF(H874="",IF(H873="","",SUM($K$6:K873)),L874-J874)</f>
        <v/>
      </c>
      <c r="L874" s="2" t="str">
        <f>IF(H874="",IF(H873="","",SUM($L$6:L873)),I874*(100%+($G$2/12))^($J$2-H873)*($G$2/12)/((100%+$G$2/12)^($J$2-H873)-1))</f>
        <v/>
      </c>
      <c r="P874" s="44" t="str">
        <f t="shared" si="100"/>
        <v/>
      </c>
      <c r="Q874" s="44" t="str">
        <f t="shared" si="103"/>
        <v/>
      </c>
      <c r="R874" s="2" t="str">
        <f t="shared" si="104"/>
        <v/>
      </c>
      <c r="S874" s="12" t="str">
        <f t="shared" si="105"/>
        <v/>
      </c>
    </row>
    <row r="875" spans="3:19" x14ac:dyDescent="0.35">
      <c r="C875" s="2" t="str">
        <f t="shared" si="106"/>
        <v/>
      </c>
      <c r="D875" s="2" t="str">
        <f>IF(B875="",IF(B874="","",SUM($D$6:D874)),C875*($G$2/12))</f>
        <v/>
      </c>
      <c r="E875" s="2" t="str">
        <f>IF(B875="",IF(B874="","",SUM($E$6:E874)),(E874+(C874*((1+$G$1)^(1/12)-1))/($J$2-B873)))</f>
        <v/>
      </c>
      <c r="F875" s="2" t="str">
        <f>IF(B875="",IF(B874="","",SUM($F$6:F874)),D875+E875)</f>
        <v/>
      </c>
      <c r="H875" s="1" t="str">
        <f t="shared" si="101"/>
        <v/>
      </c>
      <c r="I875" s="2" t="str">
        <f t="shared" si="102"/>
        <v/>
      </c>
      <c r="J875" s="2" t="str">
        <f>IF(H875="",IF(H874="","",SUM(J$6:J874)),I875*($G$2/12))</f>
        <v/>
      </c>
      <c r="K875" s="2" t="str">
        <f>IF(H875="",IF(H874="","",SUM($K$6:K874)),L875-J875)</f>
        <v/>
      </c>
      <c r="L875" s="2" t="str">
        <f>IF(H875="",IF(H874="","",SUM($L$6:L874)),I875*(100%+($G$2/12))^($J$2-H874)*($G$2/12)/((100%+$G$2/12)^($J$2-H874)-1))</f>
        <v/>
      </c>
      <c r="P875" s="44" t="str">
        <f t="shared" si="100"/>
        <v/>
      </c>
      <c r="Q875" s="44" t="str">
        <f t="shared" si="103"/>
        <v/>
      </c>
      <c r="R875" s="2" t="str">
        <f t="shared" si="104"/>
        <v/>
      </c>
      <c r="S875" s="12" t="str">
        <f t="shared" si="105"/>
        <v/>
      </c>
    </row>
    <row r="876" spans="3:19" x14ac:dyDescent="0.35">
      <c r="C876" s="2" t="str">
        <f t="shared" si="106"/>
        <v/>
      </c>
      <c r="D876" s="2" t="str">
        <f>IF(B876="",IF(B875="","",SUM($D$6:D875)),C876*($G$2/12))</f>
        <v/>
      </c>
      <c r="E876" s="2" t="str">
        <f>IF(B876="",IF(B875="","",SUM($E$6:E875)),(E875+(C875*((1+$G$1)^(1/12)-1))/($J$2-B874)))</f>
        <v/>
      </c>
      <c r="F876" s="2" t="str">
        <f>IF(B876="",IF(B875="","",SUM($F$6:F875)),D876+E876)</f>
        <v/>
      </c>
      <c r="H876" s="1" t="str">
        <f t="shared" si="101"/>
        <v/>
      </c>
      <c r="I876" s="2" t="str">
        <f t="shared" si="102"/>
        <v/>
      </c>
      <c r="J876" s="2" t="str">
        <f>IF(H876="",IF(H875="","",SUM(J$6:J875)),I876*($G$2/12))</f>
        <v/>
      </c>
      <c r="K876" s="2" t="str">
        <f>IF(H876="",IF(H875="","",SUM($K$6:K875)),L876-J876)</f>
        <v/>
      </c>
      <c r="L876" s="2" t="str">
        <f>IF(H876="",IF(H875="","",SUM($L$6:L875)),I876*(100%+($G$2/12))^($J$2-H875)*($G$2/12)/((100%+$G$2/12)^($J$2-H875)-1))</f>
        <v/>
      </c>
      <c r="P876" s="44" t="str">
        <f t="shared" si="100"/>
        <v/>
      </c>
      <c r="Q876" s="44" t="str">
        <f t="shared" si="103"/>
        <v/>
      </c>
      <c r="R876" s="2" t="str">
        <f t="shared" si="104"/>
        <v/>
      </c>
      <c r="S876" s="12" t="str">
        <f t="shared" si="105"/>
        <v/>
      </c>
    </row>
    <row r="877" spans="3:19" x14ac:dyDescent="0.35">
      <c r="C877" s="2" t="str">
        <f t="shared" si="106"/>
        <v/>
      </c>
      <c r="D877" s="2" t="str">
        <f>IF(B877="",IF(B876="","",SUM($D$6:D876)),C877*($G$2/12))</f>
        <v/>
      </c>
      <c r="E877" s="2" t="str">
        <f>IF(B877="",IF(B876="","",SUM($E$6:E876)),(E876+(C876*((1+$G$1)^(1/12)-1))/($J$2-B875)))</f>
        <v/>
      </c>
      <c r="F877" s="2" t="str">
        <f>IF(B877="",IF(B876="","",SUM($F$6:F876)),D877+E877)</f>
        <v/>
      </c>
      <c r="H877" s="1" t="str">
        <f t="shared" si="101"/>
        <v/>
      </c>
      <c r="I877" s="2" t="str">
        <f t="shared" si="102"/>
        <v/>
      </c>
      <c r="J877" s="2" t="str">
        <f>IF(H877="",IF(H876="","",SUM(J$6:J876)),I877*($G$2/12))</f>
        <v/>
      </c>
      <c r="K877" s="2" t="str">
        <f>IF(H877="",IF(H876="","",SUM($K$6:K876)),L877-J877)</f>
        <v/>
      </c>
      <c r="L877" s="2" t="str">
        <f>IF(H877="",IF(H876="","",SUM($L$6:L876)),I877*(100%+($G$2/12))^($J$2-H876)*($G$2/12)/((100%+$G$2/12)^($J$2-H876)-1))</f>
        <v/>
      </c>
      <c r="P877" s="44" t="str">
        <f t="shared" si="100"/>
        <v/>
      </c>
      <c r="Q877" s="44" t="str">
        <f t="shared" si="103"/>
        <v/>
      </c>
      <c r="R877" s="2" t="str">
        <f t="shared" si="104"/>
        <v/>
      </c>
      <c r="S877" s="12" t="str">
        <f t="shared" si="105"/>
        <v/>
      </c>
    </row>
    <row r="878" spans="3:19" x14ac:dyDescent="0.35">
      <c r="C878" s="2" t="str">
        <f t="shared" si="106"/>
        <v/>
      </c>
      <c r="D878" s="2" t="str">
        <f>IF(B878="",IF(B877="","",SUM($D$6:D877)),C878*($G$2/12))</f>
        <v/>
      </c>
      <c r="E878" s="2" t="str">
        <f>IF(B878="",IF(B877="","",SUM($E$6:E877)),(E877+(C877*((1+$G$1)^(1/12)-1))/($J$2-B876)))</f>
        <v/>
      </c>
      <c r="F878" s="2" t="str">
        <f>IF(B878="",IF(B877="","",SUM($F$6:F877)),D878+E878)</f>
        <v/>
      </c>
      <c r="H878" s="1" t="str">
        <f t="shared" si="101"/>
        <v/>
      </c>
      <c r="I878" s="2" t="str">
        <f t="shared" si="102"/>
        <v/>
      </c>
      <c r="J878" s="2" t="str">
        <f>IF(H878="",IF(H877="","",SUM(J$6:J877)),I878*($G$2/12))</f>
        <v/>
      </c>
      <c r="K878" s="2" t="str">
        <f>IF(H878="",IF(H877="","",SUM($K$6:K877)),L878-J878)</f>
        <v/>
      </c>
      <c r="L878" s="2" t="str">
        <f>IF(H878="",IF(H877="","",SUM($L$6:L877)),I878*(100%+($G$2/12))^($J$2-H877)*($G$2/12)/((100%+$G$2/12)^($J$2-H877)-1))</f>
        <v/>
      </c>
      <c r="P878" s="44" t="str">
        <f t="shared" si="100"/>
        <v/>
      </c>
      <c r="Q878" s="44" t="str">
        <f t="shared" si="103"/>
        <v/>
      </c>
      <c r="R878" s="2" t="str">
        <f t="shared" si="104"/>
        <v/>
      </c>
      <c r="S878" s="12" t="str">
        <f t="shared" si="105"/>
        <v/>
      </c>
    </row>
    <row r="879" spans="3:19" x14ac:dyDescent="0.35">
      <c r="C879" s="2" t="str">
        <f t="shared" si="106"/>
        <v/>
      </c>
      <c r="D879" s="2" t="str">
        <f>IF(B879="",IF(B878="","",SUM($D$6:D878)),C879*($G$2/12))</f>
        <v/>
      </c>
      <c r="E879" s="2" t="str">
        <f>IF(B879="",IF(B878="","",SUM($E$6:E878)),(E878+(C878*((1+$G$1)^(1/12)-1))/($J$2-B877)))</f>
        <v/>
      </c>
      <c r="F879" s="2" t="str">
        <f>IF(B879="",IF(B878="","",SUM($F$6:F878)),D879+E879)</f>
        <v/>
      </c>
      <c r="H879" s="1" t="str">
        <f t="shared" si="101"/>
        <v/>
      </c>
      <c r="I879" s="2" t="str">
        <f t="shared" si="102"/>
        <v/>
      </c>
      <c r="J879" s="2" t="str">
        <f>IF(H879="",IF(H878="","",SUM(J$6:J878)),I879*($G$2/12))</f>
        <v/>
      </c>
      <c r="K879" s="2" t="str">
        <f>IF(H879="",IF(H878="","",SUM($K$6:K878)),L879-J879)</f>
        <v/>
      </c>
      <c r="L879" s="2" t="str">
        <f>IF(H879="",IF(H878="","",SUM($L$6:L878)),I879*(100%+($G$2/12))^($J$2-H878)*($G$2/12)/((100%+$G$2/12)^($J$2-H878)-1))</f>
        <v/>
      </c>
      <c r="P879" s="44" t="str">
        <f t="shared" si="100"/>
        <v/>
      </c>
      <c r="Q879" s="44" t="str">
        <f t="shared" si="103"/>
        <v/>
      </c>
      <c r="R879" s="2" t="str">
        <f t="shared" si="104"/>
        <v/>
      </c>
      <c r="S879" s="12" t="str">
        <f t="shared" si="105"/>
        <v/>
      </c>
    </row>
    <row r="880" spans="3:19" x14ac:dyDescent="0.35">
      <c r="C880" s="2" t="str">
        <f t="shared" si="106"/>
        <v/>
      </c>
      <c r="D880" s="2" t="str">
        <f>IF(B880="",IF(B879="","",SUM($D$6:D879)),C880*($G$2/12))</f>
        <v/>
      </c>
      <c r="E880" s="2" t="str">
        <f>IF(B880="",IF(B879="","",SUM($E$6:E879)),(E879+(C879*((1+$G$1)^(1/12)-1))/($J$2-B878)))</f>
        <v/>
      </c>
      <c r="F880" s="2" t="str">
        <f>IF(B880="",IF(B879="","",SUM($F$6:F879)),D880+E880)</f>
        <v/>
      </c>
      <c r="H880" s="1" t="str">
        <f t="shared" si="101"/>
        <v/>
      </c>
      <c r="I880" s="2" t="str">
        <f t="shared" si="102"/>
        <v/>
      </c>
      <c r="J880" s="2" t="str">
        <f>IF(H880="",IF(H879="","",SUM(J$6:J879)),I880*($G$2/12))</f>
        <v/>
      </c>
      <c r="K880" s="2" t="str">
        <f>IF(H880="",IF(H879="","",SUM($K$6:K879)),L880-J880)</f>
        <v/>
      </c>
      <c r="L880" s="2" t="str">
        <f>IF(H880="",IF(H879="","",SUM($L$6:L879)),I880*(100%+($G$2/12))^($J$2-H879)*($G$2/12)/((100%+$G$2/12)^($J$2-H879)-1))</f>
        <v/>
      </c>
      <c r="P880" s="44" t="str">
        <f t="shared" si="100"/>
        <v/>
      </c>
      <c r="Q880" s="44" t="str">
        <f t="shared" si="103"/>
        <v/>
      </c>
      <c r="R880" s="2" t="str">
        <f t="shared" si="104"/>
        <v/>
      </c>
      <c r="S880" s="12" t="str">
        <f t="shared" si="105"/>
        <v/>
      </c>
    </row>
    <row r="881" spans="3:19" x14ac:dyDescent="0.35">
      <c r="C881" s="2" t="str">
        <f t="shared" si="106"/>
        <v/>
      </c>
      <c r="D881" s="2" t="str">
        <f>IF(B881="",IF(B880="","",SUM($D$6:D880)),C881*($G$2/12))</f>
        <v/>
      </c>
      <c r="E881" s="2" t="str">
        <f>IF(B881="",IF(B880="","",SUM($E$6:E880)),(E880+(C880*((1+$G$1)^(1/12)-1))/($J$2-B879)))</f>
        <v/>
      </c>
      <c r="F881" s="2" t="str">
        <f>IF(B881="",IF(B880="","",SUM($F$6:F880)),D881+E881)</f>
        <v/>
      </c>
      <c r="H881" s="1" t="str">
        <f t="shared" si="101"/>
        <v/>
      </c>
      <c r="I881" s="2" t="str">
        <f t="shared" si="102"/>
        <v/>
      </c>
      <c r="J881" s="2" t="str">
        <f>IF(H881="",IF(H880="","",SUM(J$6:J880)),I881*($G$2/12))</f>
        <v/>
      </c>
      <c r="K881" s="2" t="str">
        <f>IF(H881="",IF(H880="","",SUM($K$6:K880)),L881-J881)</f>
        <v/>
      </c>
      <c r="L881" s="2" t="str">
        <f>IF(H881="",IF(H880="","",SUM($L$6:L880)),I881*(100%+($G$2/12))^($J$2-H880)*($G$2/12)/((100%+$G$2/12)^($J$2-H880)-1))</f>
        <v/>
      </c>
      <c r="P881" s="44" t="str">
        <f t="shared" si="100"/>
        <v/>
      </c>
      <c r="Q881" s="44" t="str">
        <f t="shared" si="103"/>
        <v/>
      </c>
      <c r="R881" s="2" t="str">
        <f t="shared" si="104"/>
        <v/>
      </c>
      <c r="S881" s="12" t="str">
        <f t="shared" si="105"/>
        <v/>
      </c>
    </row>
    <row r="882" spans="3:19" x14ac:dyDescent="0.35">
      <c r="C882" s="2" t="str">
        <f t="shared" si="106"/>
        <v/>
      </c>
      <c r="D882" s="2" t="str">
        <f>IF(B882="",IF(B881="","",SUM($D$6:D881)),C882*($G$2/12))</f>
        <v/>
      </c>
      <c r="E882" s="2" t="str">
        <f>IF(B882="",IF(B881="","",SUM($E$6:E881)),(E881+(C881*((1+$G$1)^(1/12)-1))/($J$2-B880)))</f>
        <v/>
      </c>
      <c r="F882" s="2" t="str">
        <f>IF(B882="",IF(B881="","",SUM($F$6:F881)),D882+E882)</f>
        <v/>
      </c>
      <c r="H882" s="1" t="str">
        <f t="shared" si="101"/>
        <v/>
      </c>
      <c r="I882" s="2" t="str">
        <f t="shared" si="102"/>
        <v/>
      </c>
      <c r="J882" s="2" t="str">
        <f>IF(H882="",IF(H881="","",SUM(J$6:J881)),I882*($G$2/12))</f>
        <v/>
      </c>
      <c r="K882" s="2" t="str">
        <f>IF(H882="",IF(H881="","",SUM($K$6:K881)),L882-J882)</f>
        <v/>
      </c>
      <c r="L882" s="2" t="str">
        <f>IF(H882="",IF(H881="","",SUM($L$6:L881)),I882*(100%+($G$2/12))^($J$2-H881)*($G$2/12)/((100%+$G$2/12)^($J$2-H881)-1))</f>
        <v/>
      </c>
      <c r="P882" s="44" t="str">
        <f t="shared" si="100"/>
        <v/>
      </c>
      <c r="Q882" s="44" t="str">
        <f t="shared" si="103"/>
        <v/>
      </c>
      <c r="R882" s="2" t="str">
        <f t="shared" si="104"/>
        <v/>
      </c>
      <c r="S882" s="12" t="str">
        <f t="shared" si="105"/>
        <v/>
      </c>
    </row>
    <row r="883" spans="3:19" x14ac:dyDescent="0.35">
      <c r="C883" s="2" t="str">
        <f t="shared" si="106"/>
        <v/>
      </c>
      <c r="D883" s="2" t="str">
        <f>IF(B883="",IF(B882="","",SUM($D$6:D882)),C883*($G$2/12))</f>
        <v/>
      </c>
      <c r="E883" s="2" t="str">
        <f>IF(B883="",IF(B882="","",SUM($E$6:E882)),(E882+(C882*((1+$G$1)^(1/12)-1))/($J$2-B881)))</f>
        <v/>
      </c>
      <c r="F883" s="2" t="str">
        <f>IF(B883="",IF(B882="","",SUM($F$6:F882)),D883+E883)</f>
        <v/>
      </c>
      <c r="H883" s="1" t="str">
        <f t="shared" si="101"/>
        <v/>
      </c>
      <c r="I883" s="2" t="str">
        <f t="shared" si="102"/>
        <v/>
      </c>
      <c r="J883" s="2" t="str">
        <f>IF(H883="",IF(H882="","",SUM(J$6:J882)),I883*($G$2/12))</f>
        <v/>
      </c>
      <c r="K883" s="2" t="str">
        <f>IF(H883="",IF(H882="","",SUM($K$6:K882)),L883-J883)</f>
        <v/>
      </c>
      <c r="L883" s="2" t="str">
        <f>IF(H883="",IF(H882="","",SUM($L$6:L882)),I883*(100%+($G$2/12))^($J$2-H882)*($G$2/12)/((100%+$G$2/12)^($J$2-H882)-1))</f>
        <v/>
      </c>
      <c r="P883" s="44" t="str">
        <f t="shared" si="100"/>
        <v/>
      </c>
      <c r="Q883" s="44" t="str">
        <f t="shared" si="103"/>
        <v/>
      </c>
      <c r="R883" s="2" t="str">
        <f t="shared" si="104"/>
        <v/>
      </c>
      <c r="S883" s="12" t="str">
        <f t="shared" si="105"/>
        <v/>
      </c>
    </row>
    <row r="884" spans="3:19" x14ac:dyDescent="0.35">
      <c r="C884" s="2" t="str">
        <f t="shared" si="106"/>
        <v/>
      </c>
      <c r="D884" s="2" t="str">
        <f>IF(B884="",IF(B883="","",SUM($D$6:D883)),C884*($G$2/12))</f>
        <v/>
      </c>
      <c r="E884" s="2" t="str">
        <f>IF(B884="",IF(B883="","",SUM($E$6:E883)),(E883+(C883*((1+$G$1)^(1/12)-1))/($J$2-B882)))</f>
        <v/>
      </c>
      <c r="F884" s="2" t="str">
        <f>IF(B884="",IF(B883="","",SUM($F$6:F883)),D884+E884)</f>
        <v/>
      </c>
      <c r="H884" s="1" t="str">
        <f t="shared" si="101"/>
        <v/>
      </c>
      <c r="I884" s="2" t="str">
        <f t="shared" si="102"/>
        <v/>
      </c>
      <c r="J884" s="2" t="str">
        <f>IF(H884="",IF(H883="","",SUM(J$6:J883)),I884*($G$2/12))</f>
        <v/>
      </c>
      <c r="K884" s="2" t="str">
        <f>IF(H884="",IF(H883="","",SUM($K$6:K883)),L884-J884)</f>
        <v/>
      </c>
      <c r="L884" s="2" t="str">
        <f>IF(H884="",IF(H883="","",SUM($L$6:L883)),I884*(100%+($G$2/12))^($J$2-H883)*($G$2/12)/((100%+$G$2/12)^($J$2-H883)-1))</f>
        <v/>
      </c>
      <c r="P884" s="44" t="str">
        <f t="shared" si="100"/>
        <v/>
      </c>
      <c r="Q884" s="44" t="str">
        <f t="shared" si="103"/>
        <v/>
      </c>
      <c r="R884" s="2" t="str">
        <f t="shared" si="104"/>
        <v/>
      </c>
      <c r="S884" s="12" t="str">
        <f t="shared" si="105"/>
        <v/>
      </c>
    </row>
    <row r="885" spans="3:19" x14ac:dyDescent="0.35">
      <c r="C885" s="2" t="str">
        <f t="shared" si="106"/>
        <v/>
      </c>
      <c r="D885" s="2" t="str">
        <f>IF(B885="",IF(B884="","",SUM($D$6:D884)),C885*($G$2/12))</f>
        <v/>
      </c>
      <c r="E885" s="2" t="str">
        <f>IF(B885="",IF(B884="","",SUM($E$6:E884)),(E884+(C884*((1+$G$1)^(1/12)-1))/($J$2-B883)))</f>
        <v/>
      </c>
      <c r="F885" s="2" t="str">
        <f>IF(B885="",IF(B884="","",SUM($F$6:F884)),D885+E885)</f>
        <v/>
      </c>
      <c r="H885" s="1" t="str">
        <f t="shared" si="101"/>
        <v/>
      </c>
      <c r="I885" s="2" t="str">
        <f t="shared" si="102"/>
        <v/>
      </c>
      <c r="J885" s="2" t="str">
        <f>IF(H885="",IF(H884="","",SUM(J$6:J884)),I885*($G$2/12))</f>
        <v/>
      </c>
      <c r="K885" s="2" t="str">
        <f>IF(H885="",IF(H884="","",SUM($K$6:K884)),L885-J885)</f>
        <v/>
      </c>
      <c r="L885" s="2" t="str">
        <f>IF(H885="",IF(H884="","",SUM($L$6:L884)),I885*(100%+($G$2/12))^($J$2-H884)*($G$2/12)/((100%+$G$2/12)^($J$2-H884)-1))</f>
        <v/>
      </c>
      <c r="P885" s="44" t="str">
        <f t="shared" si="100"/>
        <v/>
      </c>
      <c r="Q885" s="44" t="str">
        <f t="shared" si="103"/>
        <v/>
      </c>
      <c r="R885" s="2" t="str">
        <f t="shared" si="104"/>
        <v/>
      </c>
      <c r="S885" s="12" t="str">
        <f t="shared" si="105"/>
        <v/>
      </c>
    </row>
    <row r="886" spans="3:19" x14ac:dyDescent="0.35">
      <c r="C886" s="2" t="str">
        <f t="shared" si="106"/>
        <v/>
      </c>
      <c r="D886" s="2" t="str">
        <f>IF(B886="",IF(B885="","",SUM($D$6:D885)),C886*($G$2/12))</f>
        <v/>
      </c>
      <c r="E886" s="2" t="str">
        <f>IF(B886="",IF(B885="","",SUM($E$6:E885)),(E885+(C885*((1+$G$1)^(1/12)-1))/($J$2-B884)))</f>
        <v/>
      </c>
      <c r="F886" s="2" t="str">
        <f>IF(B886="",IF(B885="","",SUM($F$6:F885)),D886+E886)</f>
        <v/>
      </c>
      <c r="H886" s="1" t="str">
        <f t="shared" si="101"/>
        <v/>
      </c>
      <c r="I886" s="2" t="str">
        <f t="shared" si="102"/>
        <v/>
      </c>
      <c r="J886" s="2" t="str">
        <f>IF(H886="",IF(H885="","",SUM(J$6:J885)),I886*($G$2/12))</f>
        <v/>
      </c>
      <c r="K886" s="2" t="str">
        <f>IF(H886="",IF(H885="","",SUM($K$6:K885)),L886-J886)</f>
        <v/>
      </c>
      <c r="L886" s="2" t="str">
        <f>IF(H886="",IF(H885="","",SUM($L$6:L885)),I886*(100%+($G$2/12))^($J$2-H885)*($G$2/12)/((100%+$G$2/12)^($J$2-H885)-1))</f>
        <v/>
      </c>
      <c r="P886" s="44" t="str">
        <f t="shared" si="100"/>
        <v/>
      </c>
      <c r="Q886" s="44" t="str">
        <f t="shared" si="103"/>
        <v/>
      </c>
      <c r="R886" s="2" t="str">
        <f t="shared" si="104"/>
        <v/>
      </c>
      <c r="S886" s="12" t="str">
        <f t="shared" si="105"/>
        <v/>
      </c>
    </row>
    <row r="887" spans="3:19" x14ac:dyDescent="0.35">
      <c r="C887" s="2" t="str">
        <f t="shared" si="106"/>
        <v/>
      </c>
      <c r="D887" s="2" t="str">
        <f>IF(B887="",IF(B886="","",SUM($D$6:D886)),C887*($G$2/12))</f>
        <v/>
      </c>
      <c r="E887" s="2" t="str">
        <f>IF(B887="",IF(B886="","",SUM($E$6:E886)),(E886+(C886*((1+$G$1)^(1/12)-1))/($J$2-B885)))</f>
        <v/>
      </c>
      <c r="F887" s="2" t="str">
        <f>IF(B887="",IF(B886="","",SUM($F$6:F886)),D887+E887)</f>
        <v/>
      </c>
      <c r="H887" s="1" t="str">
        <f t="shared" si="101"/>
        <v/>
      </c>
      <c r="I887" s="2" t="str">
        <f t="shared" si="102"/>
        <v/>
      </c>
      <c r="J887" s="2" t="str">
        <f>IF(H887="",IF(H886="","",SUM(J$6:J886)),I887*($G$2/12))</f>
        <v/>
      </c>
      <c r="K887" s="2" t="str">
        <f>IF(H887="",IF(H886="","",SUM($K$6:K886)),L887-J887)</f>
        <v/>
      </c>
      <c r="L887" s="2" t="str">
        <f>IF(H887="",IF(H886="","",SUM($L$6:L886)),I887*(100%+($G$2/12))^($J$2-H886)*($G$2/12)/((100%+$G$2/12)^($J$2-H886)-1))</f>
        <v/>
      </c>
      <c r="P887" s="44" t="str">
        <f t="shared" si="100"/>
        <v/>
      </c>
      <c r="Q887" s="44" t="str">
        <f t="shared" si="103"/>
        <v/>
      </c>
      <c r="R887" s="2" t="str">
        <f t="shared" si="104"/>
        <v/>
      </c>
      <c r="S887" s="12" t="str">
        <f t="shared" si="105"/>
        <v/>
      </c>
    </row>
    <row r="888" spans="3:19" x14ac:dyDescent="0.35">
      <c r="C888" s="2" t="str">
        <f t="shared" si="106"/>
        <v/>
      </c>
      <c r="D888" s="2" t="str">
        <f>IF(B888="",IF(B887="","",SUM($D$6:D887)),C888*($G$2/12))</f>
        <v/>
      </c>
      <c r="E888" s="2" t="str">
        <f>IF(B888="",IF(B887="","",SUM($E$6:E887)),(E887+(C887*((1+$G$1)^(1/12)-1))/($J$2-B886)))</f>
        <v/>
      </c>
      <c r="F888" s="2" t="str">
        <f>IF(B888="",IF(B887="","",SUM($F$6:F887)),D888+E888)</f>
        <v/>
      </c>
      <c r="H888" s="1" t="str">
        <f t="shared" si="101"/>
        <v/>
      </c>
      <c r="I888" s="2" t="str">
        <f t="shared" si="102"/>
        <v/>
      </c>
      <c r="J888" s="2" t="str">
        <f>IF(H888="",IF(H887="","",SUM(J$6:J887)),I888*($G$2/12))</f>
        <v/>
      </c>
      <c r="K888" s="2" t="str">
        <f>IF(H888="",IF(H887="","",SUM($K$6:K887)),L888-J888)</f>
        <v/>
      </c>
      <c r="L888" s="2" t="str">
        <f>IF(H888="",IF(H887="","",SUM($L$6:L887)),I888*(100%+($G$2/12))^($J$2-H887)*($G$2/12)/((100%+$G$2/12)^($J$2-H887)-1))</f>
        <v/>
      </c>
      <c r="P888" s="44" t="str">
        <f t="shared" si="100"/>
        <v/>
      </c>
      <c r="Q888" s="44" t="str">
        <f t="shared" si="103"/>
        <v/>
      </c>
      <c r="R888" s="2" t="str">
        <f t="shared" si="104"/>
        <v/>
      </c>
      <c r="S888" s="12" t="str">
        <f t="shared" si="105"/>
        <v/>
      </c>
    </row>
    <row r="889" spans="3:19" x14ac:dyDescent="0.35">
      <c r="C889" s="2" t="str">
        <f t="shared" si="106"/>
        <v/>
      </c>
      <c r="D889" s="2" t="str">
        <f>IF(B889="",IF(B888="","",SUM($D$6:D888)),C889*($G$2/12))</f>
        <v/>
      </c>
      <c r="E889" s="2" t="str">
        <f>IF(B889="",IF(B888="","",SUM($E$6:E888)),(E888+(C888*((1+$G$1)^(1/12)-1))/($J$2-B887)))</f>
        <v/>
      </c>
      <c r="F889" s="2" t="str">
        <f>IF(B889="",IF(B888="","",SUM($F$6:F888)),D889+E889)</f>
        <v/>
      </c>
      <c r="H889" s="1" t="str">
        <f t="shared" si="101"/>
        <v/>
      </c>
      <c r="I889" s="2" t="str">
        <f t="shared" si="102"/>
        <v/>
      </c>
      <c r="J889" s="2" t="str">
        <f>IF(H889="",IF(H888="","",SUM(J$6:J888)),I889*($G$2/12))</f>
        <v/>
      </c>
      <c r="K889" s="2" t="str">
        <f>IF(H889="",IF(H888="","",SUM($K$6:K888)),L889-J889)</f>
        <v/>
      </c>
      <c r="L889" s="2" t="str">
        <f>IF(H889="",IF(H888="","",SUM($L$6:L888)),I889*(100%+($G$2/12))^($J$2-H888)*($G$2/12)/((100%+$G$2/12)^($J$2-H888)-1))</f>
        <v/>
      </c>
      <c r="P889" s="44" t="str">
        <f t="shared" si="100"/>
        <v/>
      </c>
      <c r="Q889" s="44" t="str">
        <f t="shared" si="103"/>
        <v/>
      </c>
      <c r="R889" s="2" t="str">
        <f t="shared" si="104"/>
        <v/>
      </c>
      <c r="S889" s="12" t="str">
        <f t="shared" si="105"/>
        <v/>
      </c>
    </row>
    <row r="890" spans="3:19" x14ac:dyDescent="0.35">
      <c r="C890" s="2" t="str">
        <f t="shared" si="106"/>
        <v/>
      </c>
      <c r="D890" s="2" t="str">
        <f>IF(B890="",IF(B889="","",SUM($D$6:D889)),C890*($G$2/12))</f>
        <v/>
      </c>
      <c r="E890" s="2" t="str">
        <f>IF(B890="",IF(B889="","",SUM($E$6:E889)),(E889+(C889*((1+$G$1)^(1/12)-1))/($J$2-B888)))</f>
        <v/>
      </c>
      <c r="F890" s="2" t="str">
        <f>IF(B890="",IF(B889="","",SUM($F$6:F889)),D890+E890)</f>
        <v/>
      </c>
      <c r="H890" s="1" t="str">
        <f t="shared" si="101"/>
        <v/>
      </c>
      <c r="I890" s="2" t="str">
        <f t="shared" si="102"/>
        <v/>
      </c>
      <c r="J890" s="2" t="str">
        <f>IF(H890="",IF(H889="","",SUM(J$6:J889)),I890*($G$2/12))</f>
        <v/>
      </c>
      <c r="K890" s="2" t="str">
        <f>IF(H890="",IF(H889="","",SUM($K$6:K889)),L890-J890)</f>
        <v/>
      </c>
      <c r="L890" s="2" t="str">
        <f>IF(H890="",IF(H889="","",SUM($L$6:L889)),I890*(100%+($G$2/12))^($J$2-H889)*($G$2/12)/((100%+$G$2/12)^($J$2-H889)-1))</f>
        <v/>
      </c>
      <c r="P890" s="44" t="str">
        <f t="shared" si="100"/>
        <v/>
      </c>
      <c r="Q890" s="44" t="str">
        <f t="shared" si="103"/>
        <v/>
      </c>
      <c r="R890" s="2" t="str">
        <f t="shared" si="104"/>
        <v/>
      </c>
      <c r="S890" s="12" t="str">
        <f t="shared" si="105"/>
        <v/>
      </c>
    </row>
    <row r="891" spans="3:19" x14ac:dyDescent="0.35">
      <c r="C891" s="2" t="str">
        <f t="shared" si="106"/>
        <v/>
      </c>
      <c r="D891" s="2" t="str">
        <f>IF(B891="",IF(B890="","",SUM($D$6:D890)),C891*($G$2/12))</f>
        <v/>
      </c>
      <c r="E891" s="2" t="str">
        <f>IF(B891="",IF(B890="","",SUM($E$6:E890)),(E890+(C890*((1+$G$1)^(1/12)-1))/($J$2-B889)))</f>
        <v/>
      </c>
      <c r="F891" s="2" t="str">
        <f>IF(B891="",IF(B890="","",SUM($F$6:F890)),D891+E891)</f>
        <v/>
      </c>
      <c r="H891" s="1" t="str">
        <f t="shared" si="101"/>
        <v/>
      </c>
      <c r="I891" s="2" t="str">
        <f t="shared" si="102"/>
        <v/>
      </c>
      <c r="J891" s="2" t="str">
        <f>IF(H891="",IF(H890="","",SUM(J$6:J890)),I891*($G$2/12))</f>
        <v/>
      </c>
      <c r="K891" s="2" t="str">
        <f>IF(H891="",IF(H890="","",SUM($K$6:K890)),L891-J891)</f>
        <v/>
      </c>
      <c r="L891" s="2" t="str">
        <f>IF(H891="",IF(H890="","",SUM($L$6:L890)),I891*(100%+($G$2/12))^($J$2-H890)*($G$2/12)/((100%+$G$2/12)^($J$2-H890)-1))</f>
        <v/>
      </c>
      <c r="P891" s="44" t="str">
        <f t="shared" si="100"/>
        <v/>
      </c>
      <c r="Q891" s="44" t="str">
        <f t="shared" si="103"/>
        <v/>
      </c>
      <c r="R891" s="2" t="str">
        <f t="shared" si="104"/>
        <v/>
      </c>
      <c r="S891" s="12" t="str">
        <f t="shared" si="105"/>
        <v/>
      </c>
    </row>
    <row r="892" spans="3:19" x14ac:dyDescent="0.35">
      <c r="C892" s="2" t="str">
        <f t="shared" si="106"/>
        <v/>
      </c>
      <c r="D892" s="2" t="str">
        <f>IF(B892="",IF(B891="","",SUM($D$6:D891)),C892*($G$2/12))</f>
        <v/>
      </c>
      <c r="E892" s="2" t="str">
        <f>IF(B892="",IF(B891="","",SUM($E$6:E891)),(E891+(C891*((1+$G$1)^(1/12)-1))/($J$2-B890)))</f>
        <v/>
      </c>
      <c r="F892" s="2" t="str">
        <f>IF(B892="",IF(B891="","",SUM($F$6:F891)),D892+E892)</f>
        <v/>
      </c>
      <c r="H892" s="1" t="str">
        <f t="shared" si="101"/>
        <v/>
      </c>
      <c r="I892" s="2" t="str">
        <f t="shared" si="102"/>
        <v/>
      </c>
      <c r="J892" s="2" t="str">
        <f>IF(H892="",IF(H891="","",SUM(J$6:J891)),I892*($G$2/12))</f>
        <v/>
      </c>
      <c r="K892" s="2" t="str">
        <f>IF(H892="",IF(H891="","",SUM($K$6:K891)),L892-J892)</f>
        <v/>
      </c>
      <c r="L892" s="2" t="str">
        <f>IF(H892="",IF(H891="","",SUM($L$6:L891)),I892*(100%+($G$2/12))^($J$2-H891)*($G$2/12)/((100%+$G$2/12)^($J$2-H891)-1))</f>
        <v/>
      </c>
      <c r="P892" s="44" t="str">
        <f t="shared" si="100"/>
        <v/>
      </c>
      <c r="Q892" s="44" t="str">
        <f t="shared" si="103"/>
        <v/>
      </c>
      <c r="R892" s="2" t="str">
        <f t="shared" si="104"/>
        <v/>
      </c>
      <c r="S892" s="12" t="str">
        <f t="shared" si="105"/>
        <v/>
      </c>
    </row>
    <row r="893" spans="3:19" x14ac:dyDescent="0.35">
      <c r="C893" s="2" t="str">
        <f t="shared" si="106"/>
        <v/>
      </c>
      <c r="D893" s="2" t="str">
        <f>IF(B893="",IF(B892="","",SUM($D$6:D892)),C893*($G$2/12))</f>
        <v/>
      </c>
      <c r="E893" s="2" t="str">
        <f>IF(B893="",IF(B892="","",SUM($E$6:E892)),(E892+(C892*((1+$G$1)^(1/12)-1))/($J$2-B891)))</f>
        <v/>
      </c>
      <c r="F893" s="2" t="str">
        <f>IF(B893="",IF(B892="","",SUM($F$6:F892)),D893+E893)</f>
        <v/>
      </c>
      <c r="H893" s="1" t="str">
        <f t="shared" si="101"/>
        <v/>
      </c>
      <c r="I893" s="2" t="str">
        <f t="shared" si="102"/>
        <v/>
      </c>
      <c r="J893" s="2" t="str">
        <f>IF(H893="",IF(H892="","",SUM(J$6:J892)),I893*($G$2/12))</f>
        <v/>
      </c>
      <c r="K893" s="2" t="str">
        <f>IF(H893="",IF(H892="","",SUM($K$6:K892)),L893-J893)</f>
        <v/>
      </c>
      <c r="L893" s="2" t="str">
        <f>IF(H893="",IF(H892="","",SUM($L$6:L892)),I893*(100%+($G$2/12))^($J$2-H892)*($G$2/12)/((100%+$G$2/12)^($J$2-H892)-1))</f>
        <v/>
      </c>
      <c r="P893" s="44" t="str">
        <f t="shared" si="100"/>
        <v/>
      </c>
      <c r="Q893" s="44" t="str">
        <f t="shared" si="103"/>
        <v/>
      </c>
      <c r="R893" s="2" t="str">
        <f t="shared" si="104"/>
        <v/>
      </c>
      <c r="S893" s="12" t="str">
        <f t="shared" si="105"/>
        <v/>
      </c>
    </row>
    <row r="894" spans="3:19" x14ac:dyDescent="0.35">
      <c r="C894" s="2" t="str">
        <f t="shared" si="106"/>
        <v/>
      </c>
      <c r="D894" s="2" t="str">
        <f>IF(B894="",IF(B893="","",SUM($D$6:D893)),C894*($G$2/12))</f>
        <v/>
      </c>
      <c r="E894" s="2" t="str">
        <f>IF(B894="",IF(B893="","",SUM($E$6:E893)),(E893+(C893*((1+$G$1)^(1/12)-1))/($J$2-B892)))</f>
        <v/>
      </c>
      <c r="F894" s="2" t="str">
        <f>IF(B894="",IF(B893="","",SUM($F$6:F893)),D894+E894)</f>
        <v/>
      </c>
      <c r="H894" s="1" t="str">
        <f t="shared" si="101"/>
        <v/>
      </c>
      <c r="I894" s="2" t="str">
        <f t="shared" si="102"/>
        <v/>
      </c>
      <c r="J894" s="2" t="str">
        <f>IF(H894="",IF(H893="","",SUM(J$6:J893)),I894*($G$2/12))</f>
        <v/>
      </c>
      <c r="K894" s="2" t="str">
        <f>IF(H894="",IF(H893="","",SUM($K$6:K893)),L894-J894)</f>
        <v/>
      </c>
      <c r="L894" s="2" t="str">
        <f>IF(H894="",IF(H893="","",SUM($L$6:L893)),I894*(100%+($G$2/12))^($J$2-H893)*($G$2/12)/((100%+$G$2/12)^($J$2-H893)-1))</f>
        <v/>
      </c>
      <c r="P894" s="44" t="str">
        <f t="shared" si="100"/>
        <v/>
      </c>
      <c r="Q894" s="44" t="str">
        <f t="shared" si="103"/>
        <v/>
      </c>
      <c r="R894" s="2" t="str">
        <f t="shared" si="104"/>
        <v/>
      </c>
      <c r="S894" s="12" t="str">
        <f t="shared" si="105"/>
        <v/>
      </c>
    </row>
    <row r="895" spans="3:19" x14ac:dyDescent="0.35">
      <c r="C895" s="2" t="str">
        <f t="shared" si="106"/>
        <v/>
      </c>
      <c r="D895" s="2" t="str">
        <f>IF(B895="",IF(B894="","",SUM($D$6:D894)),C895*($G$2/12))</f>
        <v/>
      </c>
      <c r="E895" s="2" t="str">
        <f>IF(B895="",IF(B894="","",SUM($E$6:E894)),(E894+(C894*((1+$G$1)^(1/12)-1))/($J$2-B893)))</f>
        <v/>
      </c>
      <c r="F895" s="2" t="str">
        <f>IF(B895="",IF(B894="","",SUM($F$6:F894)),D895+E895)</f>
        <v/>
      </c>
      <c r="H895" s="1" t="str">
        <f t="shared" si="101"/>
        <v/>
      </c>
      <c r="I895" s="2" t="str">
        <f t="shared" si="102"/>
        <v/>
      </c>
      <c r="J895" s="2" t="str">
        <f>IF(H895="",IF(H894="","",SUM(J$6:J894)),I895*($G$2/12))</f>
        <v/>
      </c>
      <c r="K895" s="2" t="str">
        <f>IF(H895="",IF(H894="","",SUM($K$6:K894)),L895-J895)</f>
        <v/>
      </c>
      <c r="L895" s="2" t="str">
        <f>IF(H895="",IF(H894="","",SUM($L$6:L894)),I895*(100%+($G$2/12))^($J$2-H894)*($G$2/12)/((100%+$G$2/12)^($J$2-H894)-1))</f>
        <v/>
      </c>
      <c r="P895" s="44" t="str">
        <f t="shared" si="100"/>
        <v/>
      </c>
      <c r="Q895" s="44" t="str">
        <f t="shared" si="103"/>
        <v/>
      </c>
      <c r="R895" s="2" t="str">
        <f t="shared" si="104"/>
        <v/>
      </c>
      <c r="S895" s="12" t="str">
        <f t="shared" si="105"/>
        <v/>
      </c>
    </row>
    <row r="896" spans="3:19" x14ac:dyDescent="0.35">
      <c r="C896" s="2" t="str">
        <f t="shared" si="106"/>
        <v/>
      </c>
      <c r="D896" s="2" t="str">
        <f>IF(B896="",IF(B895="","",SUM($D$6:D895)),C896*($G$2/12))</f>
        <v/>
      </c>
      <c r="E896" s="2" t="str">
        <f>IF(B896="",IF(B895="","",SUM($E$6:E895)),(E895+(C895*((1+$G$1)^(1/12)-1))/($J$2-B894)))</f>
        <v/>
      </c>
      <c r="F896" s="2" t="str">
        <f>IF(B896="",IF(B895="","",SUM($F$6:F895)),D896+E896)</f>
        <v/>
      </c>
      <c r="H896" s="1" t="str">
        <f t="shared" si="101"/>
        <v/>
      </c>
      <c r="I896" s="2" t="str">
        <f t="shared" si="102"/>
        <v/>
      </c>
      <c r="J896" s="2" t="str">
        <f>IF(H896="",IF(H895="","",SUM(J$6:J895)),I896*($G$2/12))</f>
        <v/>
      </c>
      <c r="K896" s="2" t="str">
        <f>IF(H896="",IF(H895="","",SUM($K$6:K895)),L896-J896)</f>
        <v/>
      </c>
      <c r="L896" s="2" t="str">
        <f>IF(H896="",IF(H895="","",SUM($L$6:L895)),I896*(100%+($G$2/12))^($J$2-H895)*($G$2/12)/((100%+$G$2/12)^($J$2-H895)-1))</f>
        <v/>
      </c>
      <c r="P896" s="44" t="str">
        <f t="shared" si="100"/>
        <v/>
      </c>
      <c r="Q896" s="44" t="str">
        <f t="shared" si="103"/>
        <v/>
      </c>
      <c r="R896" s="2" t="str">
        <f t="shared" si="104"/>
        <v/>
      </c>
      <c r="S896" s="12" t="str">
        <f t="shared" si="105"/>
        <v/>
      </c>
    </row>
    <row r="897" spans="3:19" x14ac:dyDescent="0.35">
      <c r="C897" s="2" t="str">
        <f t="shared" si="106"/>
        <v/>
      </c>
      <c r="D897" s="2" t="str">
        <f>IF(B897="",IF(B896="","",SUM($D$6:D896)),C897*($G$2/12))</f>
        <v/>
      </c>
      <c r="E897" s="2" t="str">
        <f>IF(B897="",IF(B896="","",SUM($E$6:E896)),(E896+(C896*((1+$G$1)^(1/12)-1))/($J$2-B895)))</f>
        <v/>
      </c>
      <c r="F897" s="2" t="str">
        <f>IF(B897="",IF(B896="","",SUM($F$6:F896)),D897+E897)</f>
        <v/>
      </c>
      <c r="H897" s="1" t="str">
        <f t="shared" si="101"/>
        <v/>
      </c>
      <c r="I897" s="2" t="str">
        <f t="shared" si="102"/>
        <v/>
      </c>
      <c r="J897" s="2" t="str">
        <f>IF(H897="",IF(H896="","",SUM(J$6:J896)),I897*($G$2/12))</f>
        <v/>
      </c>
      <c r="K897" s="2" t="str">
        <f>IF(H897="",IF(H896="","",SUM($K$6:K896)),L897-J897)</f>
        <v/>
      </c>
      <c r="L897" s="2" t="str">
        <f>IF(H897="",IF(H896="","",SUM($L$6:L896)),I897*(100%+($G$2/12))^($J$2-H896)*($G$2/12)/((100%+$G$2/12)^($J$2-H896)-1))</f>
        <v/>
      </c>
      <c r="P897" s="44" t="str">
        <f t="shared" si="100"/>
        <v/>
      </c>
      <c r="Q897" s="44" t="str">
        <f t="shared" si="103"/>
        <v/>
      </c>
      <c r="R897" s="2" t="str">
        <f t="shared" si="104"/>
        <v/>
      </c>
      <c r="S897" s="12" t="str">
        <f t="shared" si="105"/>
        <v/>
      </c>
    </row>
    <row r="898" spans="3:19" x14ac:dyDescent="0.35">
      <c r="C898" s="2" t="str">
        <f t="shared" si="106"/>
        <v/>
      </c>
      <c r="D898" s="2" t="str">
        <f>IF(B898="",IF(B897="","",SUM($D$6:D897)),C898*($G$2/12))</f>
        <v/>
      </c>
      <c r="E898" s="2" t="str">
        <f>IF(B898="",IF(B897="","",SUM($E$6:E897)),(E897+(C897*((1+$G$1)^(1/12)-1))/($J$2-B896)))</f>
        <v/>
      </c>
      <c r="F898" s="2" t="str">
        <f>IF(B898="",IF(B897="","",SUM($F$6:F897)),D898+E898)</f>
        <v/>
      </c>
      <c r="H898" s="1" t="str">
        <f t="shared" si="101"/>
        <v/>
      </c>
      <c r="I898" s="2" t="str">
        <f t="shared" si="102"/>
        <v/>
      </c>
      <c r="J898" s="2" t="str">
        <f>IF(H898="",IF(H897="","",SUM(J$6:J897)),I898*($G$2/12))</f>
        <v/>
      </c>
      <c r="K898" s="2" t="str">
        <f>IF(H898="",IF(H897="","",SUM($K$6:K897)),L898-J898)</f>
        <v/>
      </c>
      <c r="L898" s="2" t="str">
        <f>IF(H898="",IF(H897="","",SUM($L$6:L897)),I898*(100%+($G$2/12))^($J$2-H897)*($G$2/12)/((100%+$G$2/12)^($J$2-H897)-1))</f>
        <v/>
      </c>
      <c r="P898" s="44" t="str">
        <f t="shared" si="100"/>
        <v/>
      </c>
      <c r="Q898" s="44" t="str">
        <f t="shared" si="103"/>
        <v/>
      </c>
      <c r="R898" s="2" t="str">
        <f t="shared" si="104"/>
        <v/>
      </c>
      <c r="S898" s="12" t="str">
        <f t="shared" si="105"/>
        <v/>
      </c>
    </row>
    <row r="899" spans="3:19" x14ac:dyDescent="0.35">
      <c r="C899" s="2" t="str">
        <f t="shared" si="106"/>
        <v/>
      </c>
      <c r="D899" s="2" t="str">
        <f>IF(B899="",IF(B898="","",SUM($D$6:D898)),C899*($G$2/12))</f>
        <v/>
      </c>
      <c r="E899" s="2" t="str">
        <f>IF(B899="",IF(B898="","",SUM($E$6:E898)),(E898+(C898*((1+$G$1)^(1/12)-1))/($J$2-B897)))</f>
        <v/>
      </c>
      <c r="F899" s="2" t="str">
        <f>IF(B899="",IF(B898="","",SUM($F$6:F898)),D899+E899)</f>
        <v/>
      </c>
      <c r="H899" s="1" t="str">
        <f t="shared" si="101"/>
        <v/>
      </c>
      <c r="I899" s="2" t="str">
        <f t="shared" si="102"/>
        <v/>
      </c>
      <c r="J899" s="2" t="str">
        <f>IF(H899="",IF(H898="","",SUM(J$6:J898)),I899*($G$2/12))</f>
        <v/>
      </c>
      <c r="K899" s="2" t="str">
        <f>IF(H899="",IF(H898="","",SUM($K$6:K898)),L899-J899)</f>
        <v/>
      </c>
      <c r="L899" s="2" t="str">
        <f>IF(H899="",IF(H898="","",SUM($L$6:L898)),I899*(100%+($G$2/12))^($J$2-H898)*($G$2/12)/((100%+$G$2/12)^($J$2-H898)-1))</f>
        <v/>
      </c>
      <c r="P899" s="44" t="str">
        <f t="shared" si="100"/>
        <v/>
      </c>
      <c r="Q899" s="44" t="str">
        <f t="shared" si="103"/>
        <v/>
      </c>
      <c r="R899" s="2" t="str">
        <f t="shared" si="104"/>
        <v/>
      </c>
      <c r="S899" s="12" t="str">
        <f t="shared" si="105"/>
        <v/>
      </c>
    </row>
    <row r="900" spans="3:19" x14ac:dyDescent="0.35">
      <c r="C900" s="2" t="str">
        <f t="shared" si="106"/>
        <v/>
      </c>
      <c r="D900" s="2" t="str">
        <f>IF(B900="",IF(B899="","",SUM($D$6:D899)),C900*($G$2/12))</f>
        <v/>
      </c>
      <c r="E900" s="2" t="str">
        <f>IF(B900="",IF(B899="","",SUM($E$6:E899)),(E899+(C899*((1+$G$1)^(1/12)-1))/($J$2-B898)))</f>
        <v/>
      </c>
      <c r="F900" s="2" t="str">
        <f>IF(B900="",IF(B899="","",SUM($F$6:F899)),D900+E900)</f>
        <v/>
      </c>
      <c r="H900" s="1" t="str">
        <f t="shared" si="101"/>
        <v/>
      </c>
      <c r="I900" s="2" t="str">
        <f t="shared" si="102"/>
        <v/>
      </c>
      <c r="J900" s="2" t="str">
        <f>IF(H900="",IF(H899="","",SUM(J$6:J899)),I900*($G$2/12))</f>
        <v/>
      </c>
      <c r="K900" s="2" t="str">
        <f>IF(H900="",IF(H899="","",SUM($K$6:K899)),L900-J900)</f>
        <v/>
      </c>
      <c r="L900" s="2" t="str">
        <f>IF(H900="",IF(H899="","",SUM($L$6:L899)),I900*(100%+($G$2/12))^($J$2-H899)*($G$2/12)/((100%+$G$2/12)^($J$2-H899)-1))</f>
        <v/>
      </c>
      <c r="P900" s="44" t="str">
        <f t="shared" si="100"/>
        <v/>
      </c>
      <c r="Q900" s="44" t="str">
        <f t="shared" si="103"/>
        <v/>
      </c>
      <c r="R900" s="2" t="str">
        <f t="shared" si="104"/>
        <v/>
      </c>
      <c r="S900" s="12" t="str">
        <f t="shared" si="105"/>
        <v/>
      </c>
    </row>
    <row r="901" spans="3:19" x14ac:dyDescent="0.35">
      <c r="C901" s="2" t="str">
        <f t="shared" si="106"/>
        <v/>
      </c>
      <c r="D901" s="2" t="str">
        <f>IF(B901="",IF(B900="","",SUM($D$6:D900)),C901*($G$2/12))</f>
        <v/>
      </c>
      <c r="E901" s="2" t="str">
        <f>IF(B901="",IF(B900="","",SUM($E$6:E900)),(E900+(C900*((1+$G$1)^(1/12)-1))/($J$2-B899)))</f>
        <v/>
      </c>
      <c r="F901" s="2" t="str">
        <f>IF(B901="",IF(B900="","",SUM($F$6:F900)),D901+E901)</f>
        <v/>
      </c>
      <c r="H901" s="1" t="str">
        <f t="shared" si="101"/>
        <v/>
      </c>
      <c r="I901" s="2" t="str">
        <f t="shared" si="102"/>
        <v/>
      </c>
      <c r="J901" s="2" t="str">
        <f>IF(H901="",IF(H900="","",SUM(J$6:J900)),I901*($G$2/12))</f>
        <v/>
      </c>
      <c r="K901" s="2" t="str">
        <f>IF(H901="",IF(H900="","",SUM($K$6:K900)),L901-J901)</f>
        <v/>
      </c>
      <c r="L901" s="2" t="str">
        <f>IF(H901="",IF(H900="","",SUM($L$6:L900)),I901*(100%+($G$2/12))^($J$2-H900)*($G$2/12)/((100%+$G$2/12)^($J$2-H900)-1))</f>
        <v/>
      </c>
      <c r="P901" s="44" t="str">
        <f t="shared" si="100"/>
        <v/>
      </c>
      <c r="Q901" s="44" t="str">
        <f t="shared" si="103"/>
        <v/>
      </c>
      <c r="R901" s="2" t="str">
        <f t="shared" si="104"/>
        <v/>
      </c>
      <c r="S901" s="12" t="str">
        <f t="shared" si="105"/>
        <v/>
      </c>
    </row>
    <row r="902" spans="3:19" x14ac:dyDescent="0.35">
      <c r="C902" s="2" t="str">
        <f t="shared" si="106"/>
        <v/>
      </c>
      <c r="D902" s="2" t="str">
        <f>IF(B902="",IF(B901="","",SUM($D$6:D901)),C902*($G$2/12))</f>
        <v/>
      </c>
      <c r="E902" s="2" t="str">
        <f>IF(B902="",IF(B901="","",SUM($E$6:E901)),(E901+(C901*((1+$G$1)^(1/12)-1))/($J$2-B900)))</f>
        <v/>
      </c>
      <c r="F902" s="2" t="str">
        <f>IF(B902="",IF(B901="","",SUM($F$6:F901)),D902+E902)</f>
        <v/>
      </c>
      <c r="H902" s="1" t="str">
        <f t="shared" si="101"/>
        <v/>
      </c>
      <c r="I902" s="2" t="str">
        <f t="shared" si="102"/>
        <v/>
      </c>
      <c r="J902" s="2" t="str">
        <f>IF(H902="",IF(H901="","",SUM(J$6:J901)),I902*($G$2/12))</f>
        <v/>
      </c>
      <c r="K902" s="2" t="str">
        <f>IF(H902="",IF(H901="","",SUM($K$6:K901)),L902-J902)</f>
        <v/>
      </c>
      <c r="L902" s="2" t="str">
        <f>IF(H902="",IF(H901="","",SUM($L$6:L901)),I902*(100%+($G$2/12))^($J$2-H901)*($G$2/12)/((100%+$G$2/12)^($J$2-H901)-1))</f>
        <v/>
      </c>
      <c r="P902" s="44" t="str">
        <f t="shared" si="100"/>
        <v/>
      </c>
      <c r="Q902" s="44" t="str">
        <f t="shared" si="103"/>
        <v/>
      </c>
      <c r="R902" s="2" t="str">
        <f t="shared" si="104"/>
        <v/>
      </c>
      <c r="S902" s="12" t="str">
        <f t="shared" si="105"/>
        <v/>
      </c>
    </row>
    <row r="903" spans="3:19" x14ac:dyDescent="0.35">
      <c r="C903" s="2" t="str">
        <f t="shared" si="106"/>
        <v/>
      </c>
      <c r="D903" s="2" t="str">
        <f>IF(B903="",IF(B902="","",SUM($D$6:D902)),C903*($G$2/12))</f>
        <v/>
      </c>
      <c r="E903" s="2" t="str">
        <f>IF(B903="",IF(B902="","",SUM($E$6:E902)),(E902+(C902*((1+$G$1)^(1/12)-1))/($J$2-B901)))</f>
        <v/>
      </c>
      <c r="F903" s="2" t="str">
        <f>IF(B903="",IF(B902="","",SUM($F$6:F902)),D903+E903)</f>
        <v/>
      </c>
      <c r="H903" s="1" t="str">
        <f t="shared" si="101"/>
        <v/>
      </c>
      <c r="I903" s="2" t="str">
        <f t="shared" si="102"/>
        <v/>
      </c>
      <c r="J903" s="2" t="str">
        <f>IF(H903="",IF(H902="","",SUM(J$6:J902)),I903*($G$2/12))</f>
        <v/>
      </c>
      <c r="K903" s="2" t="str">
        <f>IF(H903="",IF(H902="","",SUM($K$6:K902)),L903-J903)</f>
        <v/>
      </c>
      <c r="L903" s="2" t="str">
        <f>IF(H903="",IF(H902="","",SUM($L$6:L902)),I903*(100%+($G$2/12))^($J$2-H902)*($G$2/12)/((100%+$G$2/12)^($J$2-H902)-1))</f>
        <v/>
      </c>
      <c r="P903" s="44" t="str">
        <f t="shared" ref="P903:P966" si="107">IF(H903="","",K903/I903)</f>
        <v/>
      </c>
      <c r="Q903" s="44" t="str">
        <f t="shared" si="103"/>
        <v/>
      </c>
      <c r="R903" s="2" t="str">
        <f t="shared" si="104"/>
        <v/>
      </c>
      <c r="S903" s="12" t="str">
        <f t="shared" si="105"/>
        <v/>
      </c>
    </row>
    <row r="904" spans="3:19" x14ac:dyDescent="0.35">
      <c r="C904" s="2" t="str">
        <f t="shared" si="106"/>
        <v/>
      </c>
      <c r="D904" s="2" t="str">
        <f>IF(B904="",IF(B903="","",SUM($D$6:D903)),C904*($G$2/12))</f>
        <v/>
      </c>
      <c r="E904" s="2" t="str">
        <f>IF(B904="",IF(B903="","",SUM($E$6:E903)),(E903+(C903*((1+$G$1)^(1/12)-1))/($J$2-B902)))</f>
        <v/>
      </c>
      <c r="F904" s="2" t="str">
        <f>IF(B904="",IF(B903="","",SUM($F$6:F903)),D904+E904)</f>
        <v/>
      </c>
      <c r="H904" s="1" t="str">
        <f t="shared" ref="H904:H967" si="108">IF(H903="","",IF($J$2&gt;=H903+1,H903+1,""))</f>
        <v/>
      </c>
      <c r="I904" s="2" t="str">
        <f t="shared" ref="I904:I967" si="109">IF(H904="",IF(H903="","","samtals"),I903+((I903-K903)*(((1+$G$1)^(1/12)-1)))-K903)</f>
        <v/>
      </c>
      <c r="J904" s="2" t="str">
        <f>IF(H904="",IF(H903="","",SUM(J$6:J903)),I904*($G$2/12))</f>
        <v/>
      </c>
      <c r="K904" s="2" t="str">
        <f>IF(H904="",IF(H903="","",SUM($K$6:K903)),L904-J904)</f>
        <v/>
      </c>
      <c r="L904" s="2" t="str">
        <f>IF(H904="",IF(H903="","",SUM($L$6:L903)),I904*(100%+($G$2/12))^($J$2-H903)*($G$2/12)/((100%+$G$2/12)^($J$2-H903)-1))</f>
        <v/>
      </c>
      <c r="P904" s="44" t="str">
        <f t="shared" si="107"/>
        <v/>
      </c>
      <c r="Q904" s="44" t="str">
        <f t="shared" ref="Q904:Q967" si="110">IF(H904="","", (L904-L903)/L903)</f>
        <v/>
      </c>
      <c r="R904" s="2" t="str">
        <f t="shared" ref="R904:R967" si="111">IF(H904="","",R903+(R903*(((1+$G$1)^(1/12)-1))))</f>
        <v/>
      </c>
      <c r="S904" s="12" t="str">
        <f t="shared" ref="S904:S967" si="112">IF(H904="", "",(R904-I904)/R904)</f>
        <v/>
      </c>
    </row>
    <row r="905" spans="3:19" x14ac:dyDescent="0.35">
      <c r="C905" s="2" t="str">
        <f t="shared" ref="C905:C968" si="113">IF(B905="",IF(B904="","","samtals"),C904+((C904-E904)*(((1+$G$1)^(1/12)-1)))-E904)</f>
        <v/>
      </c>
      <c r="D905" s="2" t="str">
        <f>IF(B905="",IF(B904="","",SUM($D$6:D904)),C905*($G$2/12))</f>
        <v/>
      </c>
      <c r="E905" s="2" t="str">
        <f>IF(B905="",IF(B904="","",SUM($E$6:E904)),(E904+(C904*((1+$G$1)^(1/12)-1))/($J$2-B903)))</f>
        <v/>
      </c>
      <c r="F905" s="2" t="str">
        <f>IF(B905="",IF(B904="","",SUM($F$6:F904)),D905+E905)</f>
        <v/>
      </c>
      <c r="H905" s="1" t="str">
        <f t="shared" si="108"/>
        <v/>
      </c>
      <c r="I905" s="2" t="str">
        <f t="shared" si="109"/>
        <v/>
      </c>
      <c r="J905" s="2" t="str">
        <f>IF(H905="",IF(H904="","",SUM(J$6:J904)),I905*($G$2/12))</f>
        <v/>
      </c>
      <c r="K905" s="2" t="str">
        <f>IF(H905="",IF(H904="","",SUM($K$6:K904)),L905-J905)</f>
        <v/>
      </c>
      <c r="L905" s="2" t="str">
        <f>IF(H905="",IF(H904="","",SUM($L$6:L904)),I905*(100%+($G$2/12))^($J$2-H904)*($G$2/12)/((100%+$G$2/12)^($J$2-H904)-1))</f>
        <v/>
      </c>
      <c r="P905" s="44" t="str">
        <f t="shared" si="107"/>
        <v/>
      </c>
      <c r="Q905" s="44" t="str">
        <f t="shared" si="110"/>
        <v/>
      </c>
      <c r="R905" s="2" t="str">
        <f t="shared" si="111"/>
        <v/>
      </c>
      <c r="S905" s="12" t="str">
        <f t="shared" si="112"/>
        <v/>
      </c>
    </row>
    <row r="906" spans="3:19" x14ac:dyDescent="0.35">
      <c r="C906" s="2" t="str">
        <f t="shared" si="113"/>
        <v/>
      </c>
      <c r="D906" s="2" t="str">
        <f>IF(B906="",IF(B905="","",SUM($D$6:D905)),C906*($G$2/12))</f>
        <v/>
      </c>
      <c r="E906" s="2" t="str">
        <f>IF(B906="",IF(B905="","",SUM($E$6:E905)),(E905+(C905*((1+$G$1)^(1/12)-1))/($J$2-B904)))</f>
        <v/>
      </c>
      <c r="F906" s="2" t="str">
        <f>IF(B906="",IF(B905="","",SUM($F$6:F905)),D906+E906)</f>
        <v/>
      </c>
      <c r="H906" s="1" t="str">
        <f t="shared" si="108"/>
        <v/>
      </c>
      <c r="I906" s="2" t="str">
        <f t="shared" si="109"/>
        <v/>
      </c>
      <c r="J906" s="2" t="str">
        <f>IF(H906="",IF(H905="","",SUM(J$6:J905)),I906*($G$2/12))</f>
        <v/>
      </c>
      <c r="K906" s="2" t="str">
        <f>IF(H906="",IF(H905="","",SUM($K$6:K905)),L906-J906)</f>
        <v/>
      </c>
      <c r="L906" s="2" t="str">
        <f>IF(H906="",IF(H905="","",SUM($L$6:L905)),I906*(100%+($G$2/12))^($J$2-H905)*($G$2/12)/((100%+$G$2/12)^($J$2-H905)-1))</f>
        <v/>
      </c>
      <c r="P906" s="44" t="str">
        <f t="shared" si="107"/>
        <v/>
      </c>
      <c r="Q906" s="44" t="str">
        <f t="shared" si="110"/>
        <v/>
      </c>
      <c r="R906" s="2" t="str">
        <f t="shared" si="111"/>
        <v/>
      </c>
      <c r="S906" s="12" t="str">
        <f t="shared" si="112"/>
        <v/>
      </c>
    </row>
    <row r="907" spans="3:19" x14ac:dyDescent="0.35">
      <c r="C907" s="2" t="str">
        <f t="shared" si="113"/>
        <v/>
      </c>
      <c r="D907" s="2" t="str">
        <f>IF(B907="",IF(B906="","",SUM($D$6:D906)),C907*($G$2/12))</f>
        <v/>
      </c>
      <c r="E907" s="2" t="str">
        <f>IF(B907="",IF(B906="","",SUM($E$6:E906)),(E906+(C906*((1+$G$1)^(1/12)-1))/($J$2-B905)))</f>
        <v/>
      </c>
      <c r="F907" s="2" t="str">
        <f>IF(B907="",IF(B906="","",SUM($F$6:F906)),D907+E907)</f>
        <v/>
      </c>
      <c r="H907" s="1" t="str">
        <f t="shared" si="108"/>
        <v/>
      </c>
      <c r="I907" s="2" t="str">
        <f t="shared" si="109"/>
        <v/>
      </c>
      <c r="J907" s="2" t="str">
        <f>IF(H907="",IF(H906="","",SUM(J$6:J906)),I907*($G$2/12))</f>
        <v/>
      </c>
      <c r="K907" s="2" t="str">
        <f>IF(H907="",IF(H906="","",SUM($K$6:K906)),L907-J907)</f>
        <v/>
      </c>
      <c r="L907" s="2" t="str">
        <f>IF(H907="",IF(H906="","",SUM($L$6:L906)),I907*(100%+($G$2/12))^($J$2-H906)*($G$2/12)/((100%+$G$2/12)^($J$2-H906)-1))</f>
        <v/>
      </c>
      <c r="P907" s="44" t="str">
        <f t="shared" si="107"/>
        <v/>
      </c>
      <c r="Q907" s="44" t="str">
        <f t="shared" si="110"/>
        <v/>
      </c>
      <c r="R907" s="2" t="str">
        <f t="shared" si="111"/>
        <v/>
      </c>
      <c r="S907" s="12" t="str">
        <f t="shared" si="112"/>
        <v/>
      </c>
    </row>
    <row r="908" spans="3:19" x14ac:dyDescent="0.35">
      <c r="C908" s="2" t="str">
        <f t="shared" si="113"/>
        <v/>
      </c>
      <c r="D908" s="2" t="str">
        <f>IF(B908="",IF(B907="","",SUM($D$6:D907)),C908*($G$2/12))</f>
        <v/>
      </c>
      <c r="E908" s="2" t="str">
        <f>IF(B908="",IF(B907="","",SUM($E$6:E907)),(E907+(C907*((1+$G$1)^(1/12)-1))/($J$2-B906)))</f>
        <v/>
      </c>
      <c r="F908" s="2" t="str">
        <f>IF(B908="",IF(B907="","",SUM($F$6:F907)),D908+E908)</f>
        <v/>
      </c>
      <c r="H908" s="1" t="str">
        <f t="shared" si="108"/>
        <v/>
      </c>
      <c r="I908" s="2" t="str">
        <f t="shared" si="109"/>
        <v/>
      </c>
      <c r="J908" s="2" t="str">
        <f>IF(H908="",IF(H907="","",SUM(J$6:J907)),I908*($G$2/12))</f>
        <v/>
      </c>
      <c r="K908" s="2" t="str">
        <f>IF(H908="",IF(H907="","",SUM($K$6:K907)),L908-J908)</f>
        <v/>
      </c>
      <c r="L908" s="2" t="str">
        <f>IF(H908="",IF(H907="","",SUM($L$6:L907)),I908*(100%+($G$2/12))^($J$2-H907)*($G$2/12)/((100%+$G$2/12)^($J$2-H907)-1))</f>
        <v/>
      </c>
      <c r="P908" s="44" t="str">
        <f t="shared" si="107"/>
        <v/>
      </c>
      <c r="Q908" s="44" t="str">
        <f t="shared" si="110"/>
        <v/>
      </c>
      <c r="R908" s="2" t="str">
        <f t="shared" si="111"/>
        <v/>
      </c>
      <c r="S908" s="12" t="str">
        <f t="shared" si="112"/>
        <v/>
      </c>
    </row>
    <row r="909" spans="3:19" x14ac:dyDescent="0.35">
      <c r="C909" s="2" t="str">
        <f t="shared" si="113"/>
        <v/>
      </c>
      <c r="D909" s="2" t="str">
        <f>IF(B909="",IF(B908="","",SUM($D$6:D908)),C909*($G$2/12))</f>
        <v/>
      </c>
      <c r="E909" s="2" t="str">
        <f>IF(B909="",IF(B908="","",SUM($E$6:E908)),(E908+(C908*((1+$G$1)^(1/12)-1))/($J$2-B907)))</f>
        <v/>
      </c>
      <c r="F909" s="2" t="str">
        <f>IF(B909="",IF(B908="","",SUM($F$6:F908)),D909+E909)</f>
        <v/>
      </c>
      <c r="H909" s="1" t="str">
        <f t="shared" si="108"/>
        <v/>
      </c>
      <c r="I909" s="2" t="str">
        <f t="shared" si="109"/>
        <v/>
      </c>
      <c r="J909" s="2" t="str">
        <f>IF(H909="",IF(H908="","",SUM(J$6:J908)),I909*($G$2/12))</f>
        <v/>
      </c>
      <c r="K909" s="2" t="str">
        <f>IF(H909="",IF(H908="","",SUM($K$6:K908)),L909-J909)</f>
        <v/>
      </c>
      <c r="L909" s="2" t="str">
        <f>IF(H909="",IF(H908="","",SUM($L$6:L908)),I909*(100%+($G$2/12))^($J$2-H908)*($G$2/12)/((100%+$G$2/12)^($J$2-H908)-1))</f>
        <v/>
      </c>
      <c r="P909" s="44" t="str">
        <f t="shared" si="107"/>
        <v/>
      </c>
      <c r="Q909" s="44" t="str">
        <f t="shared" si="110"/>
        <v/>
      </c>
      <c r="R909" s="2" t="str">
        <f t="shared" si="111"/>
        <v/>
      </c>
      <c r="S909" s="12" t="str">
        <f t="shared" si="112"/>
        <v/>
      </c>
    </row>
    <row r="910" spans="3:19" x14ac:dyDescent="0.35">
      <c r="C910" s="2" t="str">
        <f t="shared" si="113"/>
        <v/>
      </c>
      <c r="D910" s="2" t="str">
        <f>IF(B910="",IF(B909="","",SUM($D$6:D909)),C910*($G$2/12))</f>
        <v/>
      </c>
      <c r="E910" s="2" t="str">
        <f>IF(B910="",IF(B909="","",SUM($E$6:E909)),(E909+(C909*((1+$G$1)^(1/12)-1))/($J$2-B908)))</f>
        <v/>
      </c>
      <c r="F910" s="2" t="str">
        <f>IF(B910="",IF(B909="","",SUM($F$6:F909)),D910+E910)</f>
        <v/>
      </c>
      <c r="H910" s="1" t="str">
        <f t="shared" si="108"/>
        <v/>
      </c>
      <c r="I910" s="2" t="str">
        <f t="shared" si="109"/>
        <v/>
      </c>
      <c r="J910" s="2" t="str">
        <f>IF(H910="",IF(H909="","",SUM(J$6:J909)),I910*($G$2/12))</f>
        <v/>
      </c>
      <c r="K910" s="2" t="str">
        <f>IF(H910="",IF(H909="","",SUM($K$6:K909)),L910-J910)</f>
        <v/>
      </c>
      <c r="L910" s="2" t="str">
        <f>IF(H910="",IF(H909="","",SUM($L$6:L909)),I910*(100%+($G$2/12))^($J$2-H909)*($G$2/12)/((100%+$G$2/12)^($J$2-H909)-1))</f>
        <v/>
      </c>
      <c r="P910" s="44" t="str">
        <f t="shared" si="107"/>
        <v/>
      </c>
      <c r="Q910" s="44" t="str">
        <f t="shared" si="110"/>
        <v/>
      </c>
      <c r="R910" s="2" t="str">
        <f t="shared" si="111"/>
        <v/>
      </c>
      <c r="S910" s="12" t="str">
        <f t="shared" si="112"/>
        <v/>
      </c>
    </row>
    <row r="911" spans="3:19" x14ac:dyDescent="0.35">
      <c r="C911" s="2" t="str">
        <f t="shared" si="113"/>
        <v/>
      </c>
      <c r="D911" s="2" t="str">
        <f>IF(B911="",IF(B910="","",SUM($D$6:D910)),C911*($G$2/12))</f>
        <v/>
      </c>
      <c r="E911" s="2" t="str">
        <f>IF(B911="",IF(B910="","",SUM($E$6:E910)),(E910+(C910*((1+$G$1)^(1/12)-1))/($J$2-B909)))</f>
        <v/>
      </c>
      <c r="F911" s="2" t="str">
        <f>IF(B911="",IF(B910="","",SUM($F$6:F910)),D911+E911)</f>
        <v/>
      </c>
      <c r="H911" s="1" t="str">
        <f t="shared" si="108"/>
        <v/>
      </c>
      <c r="I911" s="2" t="str">
        <f t="shared" si="109"/>
        <v/>
      </c>
      <c r="J911" s="2" t="str">
        <f>IF(H911="",IF(H910="","",SUM(J$6:J910)),I911*($G$2/12))</f>
        <v/>
      </c>
      <c r="K911" s="2" t="str">
        <f>IF(H911="",IF(H910="","",SUM($K$6:K910)),L911-J911)</f>
        <v/>
      </c>
      <c r="L911" s="2" t="str">
        <f>IF(H911="",IF(H910="","",SUM($L$6:L910)),I911*(100%+($G$2/12))^($J$2-H910)*($G$2/12)/((100%+$G$2/12)^($J$2-H910)-1))</f>
        <v/>
      </c>
      <c r="P911" s="44" t="str">
        <f t="shared" si="107"/>
        <v/>
      </c>
      <c r="Q911" s="44" t="str">
        <f t="shared" si="110"/>
        <v/>
      </c>
      <c r="R911" s="2" t="str">
        <f t="shared" si="111"/>
        <v/>
      </c>
      <c r="S911" s="12" t="str">
        <f t="shared" si="112"/>
        <v/>
      </c>
    </row>
    <row r="912" spans="3:19" x14ac:dyDescent="0.35">
      <c r="C912" s="2" t="str">
        <f t="shared" si="113"/>
        <v/>
      </c>
      <c r="D912" s="2" t="str">
        <f>IF(B912="",IF(B911="","",SUM($D$6:D911)),C912*($G$2/12))</f>
        <v/>
      </c>
      <c r="E912" s="2" t="str">
        <f>IF(B912="",IF(B911="","",SUM($E$6:E911)),(E911+(C911*((1+$G$1)^(1/12)-1))/($J$2-B910)))</f>
        <v/>
      </c>
      <c r="F912" s="2" t="str">
        <f>IF(B912="",IF(B911="","",SUM($F$6:F911)),D912+E912)</f>
        <v/>
      </c>
      <c r="H912" s="1" t="str">
        <f t="shared" si="108"/>
        <v/>
      </c>
      <c r="I912" s="2" t="str">
        <f t="shared" si="109"/>
        <v/>
      </c>
      <c r="J912" s="2" t="str">
        <f>IF(H912="",IF(H911="","",SUM(J$6:J911)),I912*($G$2/12))</f>
        <v/>
      </c>
      <c r="K912" s="2" t="str">
        <f>IF(H912="",IF(H911="","",SUM($K$6:K911)),L912-J912)</f>
        <v/>
      </c>
      <c r="L912" s="2" t="str">
        <f>IF(H912="",IF(H911="","",SUM($L$6:L911)),I912*(100%+($G$2/12))^($J$2-H911)*($G$2/12)/((100%+$G$2/12)^($J$2-H911)-1))</f>
        <v/>
      </c>
      <c r="P912" s="44" t="str">
        <f t="shared" si="107"/>
        <v/>
      </c>
      <c r="Q912" s="44" t="str">
        <f t="shared" si="110"/>
        <v/>
      </c>
      <c r="R912" s="2" t="str">
        <f t="shared" si="111"/>
        <v/>
      </c>
      <c r="S912" s="12" t="str">
        <f t="shared" si="112"/>
        <v/>
      </c>
    </row>
    <row r="913" spans="3:19" x14ac:dyDescent="0.35">
      <c r="C913" s="2" t="str">
        <f t="shared" si="113"/>
        <v/>
      </c>
      <c r="D913" s="2" t="str">
        <f>IF(B913="",IF(B912="","",SUM($D$6:D912)),C913*($G$2/12))</f>
        <v/>
      </c>
      <c r="E913" s="2" t="str">
        <f>IF(B913="",IF(B912="","",SUM($E$6:E912)),(E912+(C912*((1+$G$1)^(1/12)-1))/($J$2-B911)))</f>
        <v/>
      </c>
      <c r="F913" s="2" t="str">
        <f>IF(B913="",IF(B912="","",SUM($F$6:F912)),D913+E913)</f>
        <v/>
      </c>
      <c r="H913" s="1" t="str">
        <f t="shared" si="108"/>
        <v/>
      </c>
      <c r="I913" s="2" t="str">
        <f t="shared" si="109"/>
        <v/>
      </c>
      <c r="J913" s="2" t="str">
        <f>IF(H913="",IF(H912="","",SUM(J$6:J912)),I913*($G$2/12))</f>
        <v/>
      </c>
      <c r="K913" s="2" t="str">
        <f>IF(H913="",IF(H912="","",SUM($K$6:K912)),L913-J913)</f>
        <v/>
      </c>
      <c r="L913" s="2" t="str">
        <f>IF(H913="",IF(H912="","",SUM($L$6:L912)),I913*(100%+($G$2/12))^($J$2-H912)*($G$2/12)/((100%+$G$2/12)^($J$2-H912)-1))</f>
        <v/>
      </c>
      <c r="P913" s="44" t="str">
        <f t="shared" si="107"/>
        <v/>
      </c>
      <c r="Q913" s="44" t="str">
        <f t="shared" si="110"/>
        <v/>
      </c>
      <c r="R913" s="2" t="str">
        <f t="shared" si="111"/>
        <v/>
      </c>
      <c r="S913" s="12" t="str">
        <f t="shared" si="112"/>
        <v/>
      </c>
    </row>
    <row r="914" spans="3:19" x14ac:dyDescent="0.35">
      <c r="C914" s="2" t="str">
        <f t="shared" si="113"/>
        <v/>
      </c>
      <c r="D914" s="2" t="str">
        <f>IF(B914="",IF(B913="","",SUM($D$6:D913)),C914*($G$2/12))</f>
        <v/>
      </c>
      <c r="E914" s="2" t="str">
        <f>IF(B914="",IF(B913="","",SUM($E$6:E913)),(E913+(C913*((1+$G$1)^(1/12)-1))/($J$2-B912)))</f>
        <v/>
      </c>
      <c r="F914" s="2" t="str">
        <f>IF(B914="",IF(B913="","",SUM($F$6:F913)),D914+E914)</f>
        <v/>
      </c>
      <c r="H914" s="1" t="str">
        <f t="shared" si="108"/>
        <v/>
      </c>
      <c r="I914" s="2" t="str">
        <f t="shared" si="109"/>
        <v/>
      </c>
      <c r="J914" s="2" t="str">
        <f>IF(H914="",IF(H913="","",SUM(J$6:J913)),I914*($G$2/12))</f>
        <v/>
      </c>
      <c r="K914" s="2" t="str">
        <f>IF(H914="",IF(H913="","",SUM($K$6:K913)),L914-J914)</f>
        <v/>
      </c>
      <c r="L914" s="2" t="str">
        <f>IF(H914="",IF(H913="","",SUM($L$6:L913)),I914*(100%+($G$2/12))^($J$2-H913)*($G$2/12)/((100%+$G$2/12)^($J$2-H913)-1))</f>
        <v/>
      </c>
      <c r="P914" s="44" t="str">
        <f t="shared" si="107"/>
        <v/>
      </c>
      <c r="Q914" s="44" t="str">
        <f t="shared" si="110"/>
        <v/>
      </c>
      <c r="R914" s="2" t="str">
        <f t="shared" si="111"/>
        <v/>
      </c>
      <c r="S914" s="12" t="str">
        <f t="shared" si="112"/>
        <v/>
      </c>
    </row>
    <row r="915" spans="3:19" x14ac:dyDescent="0.35">
      <c r="C915" s="2" t="str">
        <f t="shared" si="113"/>
        <v/>
      </c>
      <c r="D915" s="2" t="str">
        <f>IF(B915="",IF(B914="","",SUM($D$6:D914)),C915*($G$2/12))</f>
        <v/>
      </c>
      <c r="E915" s="2" t="str">
        <f>IF(B915="",IF(B914="","",SUM($E$6:E914)),(E914+(C914*((1+$G$1)^(1/12)-1))/($J$2-B913)))</f>
        <v/>
      </c>
      <c r="F915" s="2" t="str">
        <f>IF(B915="",IF(B914="","",SUM($F$6:F914)),D915+E915)</f>
        <v/>
      </c>
      <c r="H915" s="1" t="str">
        <f t="shared" si="108"/>
        <v/>
      </c>
      <c r="I915" s="2" t="str">
        <f t="shared" si="109"/>
        <v/>
      </c>
      <c r="J915" s="2" t="str">
        <f>IF(H915="",IF(H914="","",SUM(J$6:J914)),I915*($G$2/12))</f>
        <v/>
      </c>
      <c r="K915" s="2" t="str">
        <f>IF(H915="",IF(H914="","",SUM($K$6:K914)),L915-J915)</f>
        <v/>
      </c>
      <c r="L915" s="2" t="str">
        <f>IF(H915="",IF(H914="","",SUM($L$6:L914)),I915*(100%+($G$2/12))^($J$2-H914)*($G$2/12)/((100%+$G$2/12)^($J$2-H914)-1))</f>
        <v/>
      </c>
      <c r="P915" s="44" t="str">
        <f t="shared" si="107"/>
        <v/>
      </c>
      <c r="Q915" s="44" t="str">
        <f t="shared" si="110"/>
        <v/>
      </c>
      <c r="R915" s="2" t="str">
        <f t="shared" si="111"/>
        <v/>
      </c>
      <c r="S915" s="12" t="str">
        <f t="shared" si="112"/>
        <v/>
      </c>
    </row>
    <row r="916" spans="3:19" x14ac:dyDescent="0.35">
      <c r="C916" s="2" t="str">
        <f t="shared" si="113"/>
        <v/>
      </c>
      <c r="D916" s="2" t="str">
        <f>IF(B916="",IF(B915="","",SUM($D$6:D915)),C916*($G$2/12))</f>
        <v/>
      </c>
      <c r="E916" s="2" t="str">
        <f>IF(B916="",IF(B915="","",SUM($E$6:E915)),(E915+(C915*((1+$G$1)^(1/12)-1))/($J$2-B914)))</f>
        <v/>
      </c>
      <c r="F916" s="2" t="str">
        <f>IF(B916="",IF(B915="","",SUM($F$6:F915)),D916+E916)</f>
        <v/>
      </c>
      <c r="H916" s="1" t="str">
        <f t="shared" si="108"/>
        <v/>
      </c>
      <c r="I916" s="2" t="str">
        <f t="shared" si="109"/>
        <v/>
      </c>
      <c r="J916" s="2" t="str">
        <f>IF(H916="",IF(H915="","",SUM(J$6:J915)),I916*($G$2/12))</f>
        <v/>
      </c>
      <c r="K916" s="2" t="str">
        <f>IF(H916="",IF(H915="","",SUM($K$6:K915)),L916-J916)</f>
        <v/>
      </c>
      <c r="L916" s="2" t="str">
        <f>IF(H916="",IF(H915="","",SUM($L$6:L915)),I916*(100%+($G$2/12))^($J$2-H915)*($G$2/12)/((100%+$G$2/12)^($J$2-H915)-1))</f>
        <v/>
      </c>
      <c r="P916" s="44" t="str">
        <f t="shared" si="107"/>
        <v/>
      </c>
      <c r="Q916" s="44" t="str">
        <f t="shared" si="110"/>
        <v/>
      </c>
      <c r="R916" s="2" t="str">
        <f t="shared" si="111"/>
        <v/>
      </c>
      <c r="S916" s="12" t="str">
        <f t="shared" si="112"/>
        <v/>
      </c>
    </row>
    <row r="917" spans="3:19" x14ac:dyDescent="0.35">
      <c r="C917" s="2" t="str">
        <f t="shared" si="113"/>
        <v/>
      </c>
      <c r="D917" s="2" t="str">
        <f>IF(B917="",IF(B916="","",SUM($D$6:D916)),C917*($G$2/12))</f>
        <v/>
      </c>
      <c r="E917" s="2" t="str">
        <f>IF(B917="",IF(B916="","",SUM($E$6:E916)),(E916+(C916*((1+$G$1)^(1/12)-1))/($J$2-B915)))</f>
        <v/>
      </c>
      <c r="F917" s="2" t="str">
        <f>IF(B917="",IF(B916="","",SUM($F$6:F916)),D917+E917)</f>
        <v/>
      </c>
      <c r="H917" s="1" t="str">
        <f t="shared" si="108"/>
        <v/>
      </c>
      <c r="I917" s="2" t="str">
        <f t="shared" si="109"/>
        <v/>
      </c>
      <c r="J917" s="2" t="str">
        <f>IF(H917="",IF(H916="","",SUM(J$6:J916)),I917*($G$2/12))</f>
        <v/>
      </c>
      <c r="K917" s="2" t="str">
        <f>IF(H917="",IF(H916="","",SUM($K$6:K916)),L917-J917)</f>
        <v/>
      </c>
      <c r="L917" s="2" t="str">
        <f>IF(H917="",IF(H916="","",SUM($L$6:L916)),I917*(100%+($G$2/12))^($J$2-H916)*($G$2/12)/((100%+$G$2/12)^($J$2-H916)-1))</f>
        <v/>
      </c>
      <c r="P917" s="44" t="str">
        <f t="shared" si="107"/>
        <v/>
      </c>
      <c r="Q917" s="44" t="str">
        <f t="shared" si="110"/>
        <v/>
      </c>
      <c r="R917" s="2" t="str">
        <f t="shared" si="111"/>
        <v/>
      </c>
      <c r="S917" s="12" t="str">
        <f t="shared" si="112"/>
        <v/>
      </c>
    </row>
    <row r="918" spans="3:19" x14ac:dyDescent="0.35">
      <c r="C918" s="2" t="str">
        <f t="shared" si="113"/>
        <v/>
      </c>
      <c r="D918" s="2" t="str">
        <f>IF(B918="",IF(B917="","",SUM($D$6:D917)),C918*($G$2/12))</f>
        <v/>
      </c>
      <c r="E918" s="2" t="str">
        <f>IF(B918="",IF(B917="","",SUM($E$6:E917)),(E917+(C917*((1+$G$1)^(1/12)-1))/($J$2-B916)))</f>
        <v/>
      </c>
      <c r="F918" s="2" t="str">
        <f>IF(B918="",IF(B917="","",SUM($F$6:F917)),D918+E918)</f>
        <v/>
      </c>
      <c r="H918" s="1" t="str">
        <f t="shared" si="108"/>
        <v/>
      </c>
      <c r="I918" s="2" t="str">
        <f t="shared" si="109"/>
        <v/>
      </c>
      <c r="J918" s="2" t="str">
        <f>IF(H918="",IF(H917="","",SUM(J$6:J917)),I918*($G$2/12))</f>
        <v/>
      </c>
      <c r="K918" s="2" t="str">
        <f>IF(H918="",IF(H917="","",SUM($K$6:K917)),L918-J918)</f>
        <v/>
      </c>
      <c r="L918" s="2" t="str">
        <f>IF(H918="",IF(H917="","",SUM($L$6:L917)),I918*(100%+($G$2/12))^($J$2-H917)*($G$2/12)/((100%+$G$2/12)^($J$2-H917)-1))</f>
        <v/>
      </c>
      <c r="P918" s="44" t="str">
        <f t="shared" si="107"/>
        <v/>
      </c>
      <c r="Q918" s="44" t="str">
        <f t="shared" si="110"/>
        <v/>
      </c>
      <c r="R918" s="2" t="str">
        <f t="shared" si="111"/>
        <v/>
      </c>
      <c r="S918" s="12" t="str">
        <f t="shared" si="112"/>
        <v/>
      </c>
    </row>
    <row r="919" spans="3:19" x14ac:dyDescent="0.35">
      <c r="C919" s="2" t="str">
        <f t="shared" si="113"/>
        <v/>
      </c>
      <c r="D919" s="2" t="str">
        <f>IF(B919="",IF(B918="","",SUM($D$6:D918)),C919*($G$2/12))</f>
        <v/>
      </c>
      <c r="E919" s="2" t="str">
        <f>IF(B919="",IF(B918="","",SUM($E$6:E918)),(E918+(C918*((1+$G$1)^(1/12)-1))/($J$2-B917)))</f>
        <v/>
      </c>
      <c r="F919" s="2" t="str">
        <f>IF(B919="",IF(B918="","",SUM($F$6:F918)),D919+E919)</f>
        <v/>
      </c>
      <c r="H919" s="1" t="str">
        <f t="shared" si="108"/>
        <v/>
      </c>
      <c r="I919" s="2" t="str">
        <f t="shared" si="109"/>
        <v/>
      </c>
      <c r="J919" s="2" t="str">
        <f>IF(H919="",IF(H918="","",SUM(J$6:J918)),I919*($G$2/12))</f>
        <v/>
      </c>
      <c r="K919" s="2" t="str">
        <f>IF(H919="",IF(H918="","",SUM($K$6:K918)),L919-J919)</f>
        <v/>
      </c>
      <c r="L919" s="2" t="str">
        <f>IF(H919="",IF(H918="","",SUM($L$6:L918)),I919*(100%+($G$2/12))^($J$2-H918)*($G$2/12)/((100%+$G$2/12)^($J$2-H918)-1))</f>
        <v/>
      </c>
      <c r="P919" s="44" t="str">
        <f t="shared" si="107"/>
        <v/>
      </c>
      <c r="Q919" s="44" t="str">
        <f t="shared" si="110"/>
        <v/>
      </c>
      <c r="R919" s="2" t="str">
        <f t="shared" si="111"/>
        <v/>
      </c>
      <c r="S919" s="12" t="str">
        <f t="shared" si="112"/>
        <v/>
      </c>
    </row>
    <row r="920" spans="3:19" x14ac:dyDescent="0.35">
      <c r="C920" s="2" t="str">
        <f t="shared" si="113"/>
        <v/>
      </c>
      <c r="D920" s="2" t="str">
        <f>IF(B920="",IF(B919="","",SUM($D$6:D919)),C920*($G$2/12))</f>
        <v/>
      </c>
      <c r="E920" s="2" t="str">
        <f>IF(B920="",IF(B919="","",SUM($E$6:E919)),(E919+(C919*((1+$G$1)^(1/12)-1))/($J$2-B918)))</f>
        <v/>
      </c>
      <c r="F920" s="2" t="str">
        <f>IF(B920="",IF(B919="","",SUM($F$6:F919)),D920+E920)</f>
        <v/>
      </c>
      <c r="H920" s="1" t="str">
        <f t="shared" si="108"/>
        <v/>
      </c>
      <c r="I920" s="2" t="str">
        <f t="shared" si="109"/>
        <v/>
      </c>
      <c r="J920" s="2" t="str">
        <f>IF(H920="",IF(H919="","",SUM(J$6:J919)),I920*($G$2/12))</f>
        <v/>
      </c>
      <c r="K920" s="2" t="str">
        <f>IF(H920="",IF(H919="","",SUM($K$6:K919)),L920-J920)</f>
        <v/>
      </c>
      <c r="L920" s="2" t="str">
        <f>IF(H920="",IF(H919="","",SUM($L$6:L919)),I920*(100%+($G$2/12))^($J$2-H919)*($G$2/12)/((100%+$G$2/12)^($J$2-H919)-1))</f>
        <v/>
      </c>
      <c r="P920" s="44" t="str">
        <f t="shared" si="107"/>
        <v/>
      </c>
      <c r="Q920" s="44" t="str">
        <f t="shared" si="110"/>
        <v/>
      </c>
      <c r="R920" s="2" t="str">
        <f t="shared" si="111"/>
        <v/>
      </c>
      <c r="S920" s="12" t="str">
        <f t="shared" si="112"/>
        <v/>
      </c>
    </row>
    <row r="921" spans="3:19" x14ac:dyDescent="0.35">
      <c r="C921" s="2" t="str">
        <f t="shared" si="113"/>
        <v/>
      </c>
      <c r="D921" s="2" t="str">
        <f>IF(B921="",IF(B920="","",SUM($D$6:D920)),C921*($G$2/12))</f>
        <v/>
      </c>
      <c r="E921" s="2" t="str">
        <f>IF(B921="",IF(B920="","",SUM($E$6:E920)),(E920+(C920*((1+$G$1)^(1/12)-1))/($J$2-B919)))</f>
        <v/>
      </c>
      <c r="F921" s="2" t="str">
        <f>IF(B921="",IF(B920="","",SUM($F$6:F920)),D921+E921)</f>
        <v/>
      </c>
      <c r="H921" s="1" t="str">
        <f t="shared" si="108"/>
        <v/>
      </c>
      <c r="I921" s="2" t="str">
        <f t="shared" si="109"/>
        <v/>
      </c>
      <c r="J921" s="2" t="str">
        <f>IF(H921="",IF(H920="","",SUM(J$6:J920)),I921*($G$2/12))</f>
        <v/>
      </c>
      <c r="K921" s="2" t="str">
        <f>IF(H921="",IF(H920="","",SUM($K$6:K920)),L921-J921)</f>
        <v/>
      </c>
      <c r="L921" s="2" t="str">
        <f>IF(H921="",IF(H920="","",SUM($L$6:L920)),I921*(100%+($G$2/12))^($J$2-H920)*($G$2/12)/((100%+$G$2/12)^($J$2-H920)-1))</f>
        <v/>
      </c>
      <c r="P921" s="44" t="str">
        <f t="shared" si="107"/>
        <v/>
      </c>
      <c r="Q921" s="44" t="str">
        <f t="shared" si="110"/>
        <v/>
      </c>
      <c r="R921" s="2" t="str">
        <f t="shared" si="111"/>
        <v/>
      </c>
      <c r="S921" s="12" t="str">
        <f t="shared" si="112"/>
        <v/>
      </c>
    </row>
    <row r="922" spans="3:19" x14ac:dyDescent="0.35">
      <c r="C922" s="2" t="str">
        <f t="shared" si="113"/>
        <v/>
      </c>
      <c r="D922" s="2" t="str">
        <f>IF(B922="",IF(B921="","",SUM($D$6:D921)),C922*($G$2/12))</f>
        <v/>
      </c>
      <c r="E922" s="2" t="str">
        <f>IF(B922="",IF(B921="","",SUM($E$6:E921)),(E921+(C921*((1+$G$1)^(1/12)-1))/($J$2-B920)))</f>
        <v/>
      </c>
      <c r="F922" s="2" t="str">
        <f>IF(B922="",IF(B921="","",SUM($F$6:F921)),D922+E922)</f>
        <v/>
      </c>
      <c r="H922" s="1" t="str">
        <f t="shared" si="108"/>
        <v/>
      </c>
      <c r="I922" s="2" t="str">
        <f t="shared" si="109"/>
        <v/>
      </c>
      <c r="J922" s="2" t="str">
        <f>IF(H922="",IF(H921="","",SUM(J$6:J921)),I922*($G$2/12))</f>
        <v/>
      </c>
      <c r="K922" s="2" t="str">
        <f>IF(H922="",IF(H921="","",SUM($K$6:K921)),L922-J922)</f>
        <v/>
      </c>
      <c r="L922" s="2" t="str">
        <f>IF(H922="",IF(H921="","",SUM($L$6:L921)),I922*(100%+($G$2/12))^($J$2-H921)*($G$2/12)/((100%+$G$2/12)^($J$2-H921)-1))</f>
        <v/>
      </c>
      <c r="P922" s="44" t="str">
        <f t="shared" si="107"/>
        <v/>
      </c>
      <c r="Q922" s="44" t="str">
        <f t="shared" si="110"/>
        <v/>
      </c>
      <c r="R922" s="2" t="str">
        <f t="shared" si="111"/>
        <v/>
      </c>
      <c r="S922" s="12" t="str">
        <f t="shared" si="112"/>
        <v/>
      </c>
    </row>
    <row r="923" spans="3:19" x14ac:dyDescent="0.35">
      <c r="C923" s="2" t="str">
        <f t="shared" si="113"/>
        <v/>
      </c>
      <c r="D923" s="2" t="str">
        <f>IF(B923="",IF(B922="","",SUM($D$6:D922)),C923*($G$2/12))</f>
        <v/>
      </c>
      <c r="E923" s="2" t="str">
        <f>IF(B923="",IF(B922="","",SUM($E$6:E922)),(E922+(C922*((1+$G$1)^(1/12)-1))/($J$2-B921)))</f>
        <v/>
      </c>
      <c r="F923" s="2" t="str">
        <f>IF(B923="",IF(B922="","",SUM($F$6:F922)),D923+E923)</f>
        <v/>
      </c>
      <c r="H923" s="1" t="str">
        <f t="shared" si="108"/>
        <v/>
      </c>
      <c r="I923" s="2" t="str">
        <f t="shared" si="109"/>
        <v/>
      </c>
      <c r="J923" s="2" t="str">
        <f>IF(H923="",IF(H922="","",SUM(J$6:J922)),I923*($G$2/12))</f>
        <v/>
      </c>
      <c r="K923" s="2" t="str">
        <f>IF(H923="",IF(H922="","",SUM($K$6:K922)),L923-J923)</f>
        <v/>
      </c>
      <c r="L923" s="2" t="str">
        <f>IF(H923="",IF(H922="","",SUM($L$6:L922)),I923*(100%+($G$2/12))^($J$2-H922)*($G$2/12)/((100%+$G$2/12)^($J$2-H922)-1))</f>
        <v/>
      </c>
      <c r="P923" s="44" t="str">
        <f t="shared" si="107"/>
        <v/>
      </c>
      <c r="Q923" s="44" t="str">
        <f t="shared" si="110"/>
        <v/>
      </c>
      <c r="R923" s="2" t="str">
        <f t="shared" si="111"/>
        <v/>
      </c>
      <c r="S923" s="12" t="str">
        <f t="shared" si="112"/>
        <v/>
      </c>
    </row>
    <row r="924" spans="3:19" x14ac:dyDescent="0.35">
      <c r="C924" s="2" t="str">
        <f t="shared" si="113"/>
        <v/>
      </c>
      <c r="D924" s="2" t="str">
        <f>IF(B924="",IF(B923="","",SUM($D$6:D923)),C924*($G$2/12))</f>
        <v/>
      </c>
      <c r="E924" s="2" t="str">
        <f>IF(B924="",IF(B923="","",SUM($E$6:E923)),(E923+(C923*((1+$G$1)^(1/12)-1))/($J$2-B922)))</f>
        <v/>
      </c>
      <c r="F924" s="2" t="str">
        <f>IF(B924="",IF(B923="","",SUM($F$6:F923)),D924+E924)</f>
        <v/>
      </c>
      <c r="H924" s="1" t="str">
        <f t="shared" si="108"/>
        <v/>
      </c>
      <c r="I924" s="2" t="str">
        <f t="shared" si="109"/>
        <v/>
      </c>
      <c r="J924" s="2" t="str">
        <f>IF(H924="",IF(H923="","",SUM(J$6:J923)),I924*($G$2/12))</f>
        <v/>
      </c>
      <c r="K924" s="2" t="str">
        <f>IF(H924="",IF(H923="","",SUM($K$6:K923)),L924-J924)</f>
        <v/>
      </c>
      <c r="L924" s="2" t="str">
        <f>IF(H924="",IF(H923="","",SUM($L$6:L923)),I924*(100%+($G$2/12))^($J$2-H923)*($G$2/12)/((100%+$G$2/12)^($J$2-H923)-1))</f>
        <v/>
      </c>
      <c r="P924" s="44" t="str">
        <f t="shared" si="107"/>
        <v/>
      </c>
      <c r="Q924" s="44" t="str">
        <f t="shared" si="110"/>
        <v/>
      </c>
      <c r="R924" s="2" t="str">
        <f t="shared" si="111"/>
        <v/>
      </c>
      <c r="S924" s="12" t="str">
        <f t="shared" si="112"/>
        <v/>
      </c>
    </row>
    <row r="925" spans="3:19" x14ac:dyDescent="0.35">
      <c r="C925" s="2" t="str">
        <f t="shared" si="113"/>
        <v/>
      </c>
      <c r="D925" s="2" t="str">
        <f>IF(B925="",IF(B924="","",SUM($D$6:D924)),C925*($G$2/12))</f>
        <v/>
      </c>
      <c r="E925" s="2" t="str">
        <f>IF(B925="",IF(B924="","",SUM($E$6:E924)),(E924+(C924*((1+$G$1)^(1/12)-1))/($J$2-B923)))</f>
        <v/>
      </c>
      <c r="F925" s="2" t="str">
        <f>IF(B925="",IF(B924="","",SUM($F$6:F924)),D925+E925)</f>
        <v/>
      </c>
      <c r="H925" s="1" t="str">
        <f t="shared" si="108"/>
        <v/>
      </c>
      <c r="I925" s="2" t="str">
        <f t="shared" si="109"/>
        <v/>
      </c>
      <c r="J925" s="2" t="str">
        <f>IF(H925="",IF(H924="","",SUM(J$6:J924)),I925*($G$2/12))</f>
        <v/>
      </c>
      <c r="K925" s="2" t="str">
        <f>IF(H925="",IF(H924="","",SUM($K$6:K924)),L925-J925)</f>
        <v/>
      </c>
      <c r="L925" s="2" t="str">
        <f>IF(H925="",IF(H924="","",SUM($L$6:L924)),I925*(100%+($G$2/12))^($J$2-H924)*($G$2/12)/((100%+$G$2/12)^($J$2-H924)-1))</f>
        <v/>
      </c>
      <c r="P925" s="44" t="str">
        <f t="shared" si="107"/>
        <v/>
      </c>
      <c r="Q925" s="44" t="str">
        <f t="shared" si="110"/>
        <v/>
      </c>
      <c r="R925" s="2" t="str">
        <f t="shared" si="111"/>
        <v/>
      </c>
      <c r="S925" s="12" t="str">
        <f t="shared" si="112"/>
        <v/>
      </c>
    </row>
    <row r="926" spans="3:19" x14ac:dyDescent="0.35">
      <c r="C926" s="2" t="str">
        <f t="shared" si="113"/>
        <v/>
      </c>
      <c r="D926" s="2" t="str">
        <f>IF(B926="",IF(B925="","",SUM($D$6:D925)),C926*($G$2/12))</f>
        <v/>
      </c>
      <c r="E926" s="2" t="str">
        <f>IF(B926="",IF(B925="","",SUM($E$6:E925)),(E925+(C925*((1+$G$1)^(1/12)-1))/($J$2-B924)))</f>
        <v/>
      </c>
      <c r="F926" s="2" t="str">
        <f>IF(B926="",IF(B925="","",SUM($F$6:F925)),D926+E926)</f>
        <v/>
      </c>
      <c r="H926" s="1" t="str">
        <f t="shared" si="108"/>
        <v/>
      </c>
      <c r="I926" s="2" t="str">
        <f t="shared" si="109"/>
        <v/>
      </c>
      <c r="J926" s="2" t="str">
        <f>IF(H926="",IF(H925="","",SUM(J$6:J925)),I926*($G$2/12))</f>
        <v/>
      </c>
      <c r="K926" s="2" t="str">
        <f>IF(H926="",IF(H925="","",SUM($K$6:K925)),L926-J926)</f>
        <v/>
      </c>
      <c r="L926" s="2" t="str">
        <f>IF(H926="",IF(H925="","",SUM($L$6:L925)),I926*(100%+($G$2/12))^($J$2-H925)*($G$2/12)/((100%+$G$2/12)^($J$2-H925)-1))</f>
        <v/>
      </c>
      <c r="P926" s="44" t="str">
        <f t="shared" si="107"/>
        <v/>
      </c>
      <c r="Q926" s="44" t="str">
        <f t="shared" si="110"/>
        <v/>
      </c>
      <c r="R926" s="2" t="str">
        <f t="shared" si="111"/>
        <v/>
      </c>
      <c r="S926" s="12" t="str">
        <f t="shared" si="112"/>
        <v/>
      </c>
    </row>
    <row r="927" spans="3:19" x14ac:dyDescent="0.35">
      <c r="C927" s="2" t="str">
        <f t="shared" si="113"/>
        <v/>
      </c>
      <c r="D927" s="2" t="str">
        <f>IF(B927="",IF(B926="","",SUM($D$6:D926)),C927*($G$2/12))</f>
        <v/>
      </c>
      <c r="E927" s="2" t="str">
        <f>IF(B927="",IF(B926="","",SUM($E$6:E926)),(E926+(C926*((1+$G$1)^(1/12)-1))/($J$2-B925)))</f>
        <v/>
      </c>
      <c r="F927" s="2" t="str">
        <f>IF(B927="",IF(B926="","",SUM($F$6:F926)),D927+E927)</f>
        <v/>
      </c>
      <c r="H927" s="1" t="str">
        <f t="shared" si="108"/>
        <v/>
      </c>
      <c r="I927" s="2" t="str">
        <f t="shared" si="109"/>
        <v/>
      </c>
      <c r="J927" s="2" t="str">
        <f>IF(H927="",IF(H926="","",SUM(J$6:J926)),I927*($G$2/12))</f>
        <v/>
      </c>
      <c r="K927" s="2" t="str">
        <f>IF(H927="",IF(H926="","",SUM($K$6:K926)),L927-J927)</f>
        <v/>
      </c>
      <c r="L927" s="2" t="str">
        <f>IF(H927="",IF(H926="","",SUM($L$6:L926)),I927*(100%+($G$2/12))^($J$2-H926)*($G$2/12)/((100%+$G$2/12)^($J$2-H926)-1))</f>
        <v/>
      </c>
      <c r="P927" s="44" t="str">
        <f t="shared" si="107"/>
        <v/>
      </c>
      <c r="Q927" s="44" t="str">
        <f t="shared" si="110"/>
        <v/>
      </c>
      <c r="R927" s="2" t="str">
        <f t="shared" si="111"/>
        <v/>
      </c>
      <c r="S927" s="12" t="str">
        <f t="shared" si="112"/>
        <v/>
      </c>
    </row>
    <row r="928" spans="3:19" x14ac:dyDescent="0.35">
      <c r="C928" s="2" t="str">
        <f t="shared" si="113"/>
        <v/>
      </c>
      <c r="D928" s="2" t="str">
        <f>IF(B928="",IF(B927="","",SUM($D$6:D927)),C928*($G$2/12))</f>
        <v/>
      </c>
      <c r="E928" s="2" t="str">
        <f>IF(B928="",IF(B927="","",SUM($E$6:E927)),(E927+(C927*((1+$G$1)^(1/12)-1))/($J$2-B926)))</f>
        <v/>
      </c>
      <c r="F928" s="2" t="str">
        <f>IF(B928="",IF(B927="","",SUM($F$6:F927)),D928+E928)</f>
        <v/>
      </c>
      <c r="H928" s="1" t="str">
        <f t="shared" si="108"/>
        <v/>
      </c>
      <c r="I928" s="2" t="str">
        <f t="shared" si="109"/>
        <v/>
      </c>
      <c r="J928" s="2" t="str">
        <f>IF(H928="",IF(H927="","",SUM(J$6:J927)),I928*($G$2/12))</f>
        <v/>
      </c>
      <c r="K928" s="2" t="str">
        <f>IF(H928="",IF(H927="","",SUM($K$6:K927)),L928-J928)</f>
        <v/>
      </c>
      <c r="L928" s="2" t="str">
        <f>IF(H928="",IF(H927="","",SUM($L$6:L927)),I928*(100%+($G$2/12))^($J$2-H927)*($G$2/12)/((100%+$G$2/12)^($J$2-H927)-1))</f>
        <v/>
      </c>
      <c r="P928" s="44" t="str">
        <f t="shared" si="107"/>
        <v/>
      </c>
      <c r="Q928" s="44" t="str">
        <f t="shared" si="110"/>
        <v/>
      </c>
      <c r="R928" s="2" t="str">
        <f t="shared" si="111"/>
        <v/>
      </c>
      <c r="S928" s="12" t="str">
        <f t="shared" si="112"/>
        <v/>
      </c>
    </row>
    <row r="929" spans="3:19" x14ac:dyDescent="0.35">
      <c r="C929" s="2" t="str">
        <f t="shared" si="113"/>
        <v/>
      </c>
      <c r="D929" s="2" t="str">
        <f>IF(B929="",IF(B928="","",SUM($D$6:D928)),C929*($G$2/12))</f>
        <v/>
      </c>
      <c r="E929" s="2" t="str">
        <f>IF(B929="",IF(B928="","",SUM($E$6:E928)),(E928+(C928*((1+$G$1)^(1/12)-1))/($J$2-B927)))</f>
        <v/>
      </c>
      <c r="F929" s="2" t="str">
        <f>IF(B929="",IF(B928="","",SUM($F$6:F928)),D929+E929)</f>
        <v/>
      </c>
      <c r="H929" s="1" t="str">
        <f t="shared" si="108"/>
        <v/>
      </c>
      <c r="I929" s="2" t="str">
        <f t="shared" si="109"/>
        <v/>
      </c>
      <c r="J929" s="2" t="str">
        <f>IF(H929="",IF(H928="","",SUM(J$6:J928)),I929*($G$2/12))</f>
        <v/>
      </c>
      <c r="K929" s="2" t="str">
        <f>IF(H929="",IF(H928="","",SUM($K$6:K928)),L929-J929)</f>
        <v/>
      </c>
      <c r="L929" s="2" t="str">
        <f>IF(H929="",IF(H928="","",SUM($L$6:L928)),I929*(100%+($G$2/12))^($J$2-H928)*($G$2/12)/((100%+$G$2/12)^($J$2-H928)-1))</f>
        <v/>
      </c>
      <c r="P929" s="44" t="str">
        <f t="shared" si="107"/>
        <v/>
      </c>
      <c r="Q929" s="44" t="str">
        <f t="shared" si="110"/>
        <v/>
      </c>
      <c r="R929" s="2" t="str">
        <f t="shared" si="111"/>
        <v/>
      </c>
      <c r="S929" s="12" t="str">
        <f t="shared" si="112"/>
        <v/>
      </c>
    </row>
    <row r="930" spans="3:19" x14ac:dyDescent="0.35">
      <c r="C930" s="2" t="str">
        <f t="shared" si="113"/>
        <v/>
      </c>
      <c r="D930" s="2" t="str">
        <f>IF(B930="",IF(B929="","",SUM($D$6:D929)),C930*($G$2/12))</f>
        <v/>
      </c>
      <c r="E930" s="2" t="str">
        <f>IF(B930="",IF(B929="","",SUM($E$6:E929)),(E929+(C929*((1+$G$1)^(1/12)-1))/($J$2-B928)))</f>
        <v/>
      </c>
      <c r="F930" s="2" t="str">
        <f>IF(B930="",IF(B929="","",SUM($F$6:F929)),D930+E930)</f>
        <v/>
      </c>
      <c r="H930" s="1" t="str">
        <f t="shared" si="108"/>
        <v/>
      </c>
      <c r="I930" s="2" t="str">
        <f t="shared" si="109"/>
        <v/>
      </c>
      <c r="J930" s="2" t="str">
        <f>IF(H930="",IF(H929="","",SUM(J$6:J929)),I930*($G$2/12))</f>
        <v/>
      </c>
      <c r="K930" s="2" t="str">
        <f>IF(H930="",IF(H929="","",SUM($K$6:K929)),L930-J930)</f>
        <v/>
      </c>
      <c r="L930" s="2" t="str">
        <f>IF(H930="",IF(H929="","",SUM($L$6:L929)),I930*(100%+($G$2/12))^($J$2-H929)*($G$2/12)/((100%+$G$2/12)^($J$2-H929)-1))</f>
        <v/>
      </c>
      <c r="P930" s="44" t="str">
        <f t="shared" si="107"/>
        <v/>
      </c>
      <c r="Q930" s="44" t="str">
        <f t="shared" si="110"/>
        <v/>
      </c>
      <c r="R930" s="2" t="str">
        <f t="shared" si="111"/>
        <v/>
      </c>
      <c r="S930" s="12" t="str">
        <f t="shared" si="112"/>
        <v/>
      </c>
    </row>
    <row r="931" spans="3:19" x14ac:dyDescent="0.35">
      <c r="C931" s="2" t="str">
        <f t="shared" si="113"/>
        <v/>
      </c>
      <c r="D931" s="2" t="str">
        <f>IF(B931="",IF(B930="","",SUM($D$6:D930)),C931*($G$2/12))</f>
        <v/>
      </c>
      <c r="E931" s="2" t="str">
        <f>IF(B931="",IF(B930="","",SUM($E$6:E930)),(E930+(C930*((1+$G$1)^(1/12)-1))/($J$2-B929)))</f>
        <v/>
      </c>
      <c r="F931" s="2" t="str">
        <f>IF(B931="",IF(B930="","",SUM($F$6:F930)),D931+E931)</f>
        <v/>
      </c>
      <c r="H931" s="1" t="str">
        <f t="shared" si="108"/>
        <v/>
      </c>
      <c r="I931" s="2" t="str">
        <f t="shared" si="109"/>
        <v/>
      </c>
      <c r="J931" s="2" t="str">
        <f>IF(H931="",IF(H930="","",SUM(J$6:J930)),I931*($G$2/12))</f>
        <v/>
      </c>
      <c r="K931" s="2" t="str">
        <f>IF(H931="",IF(H930="","",SUM($K$6:K930)),L931-J931)</f>
        <v/>
      </c>
      <c r="L931" s="2" t="str">
        <f>IF(H931="",IF(H930="","",SUM($L$6:L930)),I931*(100%+($G$2/12))^($J$2-H930)*($G$2/12)/((100%+$G$2/12)^($J$2-H930)-1))</f>
        <v/>
      </c>
      <c r="P931" s="44" t="str">
        <f t="shared" si="107"/>
        <v/>
      </c>
      <c r="Q931" s="44" t="str">
        <f t="shared" si="110"/>
        <v/>
      </c>
      <c r="R931" s="2" t="str">
        <f t="shared" si="111"/>
        <v/>
      </c>
      <c r="S931" s="12" t="str">
        <f t="shared" si="112"/>
        <v/>
      </c>
    </row>
    <row r="932" spans="3:19" x14ac:dyDescent="0.35">
      <c r="C932" s="2" t="str">
        <f t="shared" si="113"/>
        <v/>
      </c>
      <c r="D932" s="2" t="str">
        <f>IF(B932="",IF(B931="","",SUM($D$6:D931)),C932*($G$2/12))</f>
        <v/>
      </c>
      <c r="E932" s="2" t="str">
        <f>IF(B932="",IF(B931="","",SUM($E$6:E931)),(E931+(C931*((1+$G$1)^(1/12)-1))/($J$2-B930)))</f>
        <v/>
      </c>
      <c r="F932" s="2" t="str">
        <f>IF(B932="",IF(B931="","",SUM($F$6:F931)),D932+E932)</f>
        <v/>
      </c>
      <c r="H932" s="1" t="str">
        <f t="shared" si="108"/>
        <v/>
      </c>
      <c r="I932" s="2" t="str">
        <f t="shared" si="109"/>
        <v/>
      </c>
      <c r="J932" s="2" t="str">
        <f>IF(H932="",IF(H931="","",SUM(J$6:J931)),I932*($G$2/12))</f>
        <v/>
      </c>
      <c r="K932" s="2" t="str">
        <f>IF(H932="",IF(H931="","",SUM($K$6:K931)),L932-J932)</f>
        <v/>
      </c>
      <c r="L932" s="2" t="str">
        <f>IF(H932="",IF(H931="","",SUM($L$6:L931)),I932*(100%+($G$2/12))^($J$2-H931)*($G$2/12)/((100%+$G$2/12)^($J$2-H931)-1))</f>
        <v/>
      </c>
      <c r="P932" s="44" t="str">
        <f t="shared" si="107"/>
        <v/>
      </c>
      <c r="Q932" s="44" t="str">
        <f t="shared" si="110"/>
        <v/>
      </c>
      <c r="R932" s="2" t="str">
        <f t="shared" si="111"/>
        <v/>
      </c>
      <c r="S932" s="12" t="str">
        <f t="shared" si="112"/>
        <v/>
      </c>
    </row>
    <row r="933" spans="3:19" x14ac:dyDescent="0.35">
      <c r="C933" s="2" t="str">
        <f t="shared" si="113"/>
        <v/>
      </c>
      <c r="D933" s="2" t="str">
        <f>IF(B933="",IF(B932="","",SUM($D$6:D932)),C933*($G$2/12))</f>
        <v/>
      </c>
      <c r="E933" s="2" t="str">
        <f>IF(B933="",IF(B932="","",SUM($E$6:E932)),(E932+(C932*((1+$G$1)^(1/12)-1))/($J$2-B931)))</f>
        <v/>
      </c>
      <c r="F933" s="2" t="str">
        <f>IF(B933="",IF(B932="","",SUM($F$6:F932)),D933+E933)</f>
        <v/>
      </c>
      <c r="H933" s="1" t="str">
        <f t="shared" si="108"/>
        <v/>
      </c>
      <c r="I933" s="2" t="str">
        <f t="shared" si="109"/>
        <v/>
      </c>
      <c r="J933" s="2" t="str">
        <f>IF(H933="",IF(H932="","",SUM(J$6:J932)),I933*($G$2/12))</f>
        <v/>
      </c>
      <c r="K933" s="2" t="str">
        <f>IF(H933="",IF(H932="","",SUM($K$6:K932)),L933-J933)</f>
        <v/>
      </c>
      <c r="L933" s="2" t="str">
        <f>IF(H933="",IF(H932="","",SUM($L$6:L932)),I933*(100%+($G$2/12))^($J$2-H932)*($G$2/12)/((100%+$G$2/12)^($J$2-H932)-1))</f>
        <v/>
      </c>
      <c r="P933" s="44" t="str">
        <f t="shared" si="107"/>
        <v/>
      </c>
      <c r="Q933" s="44" t="str">
        <f t="shared" si="110"/>
        <v/>
      </c>
      <c r="R933" s="2" t="str">
        <f t="shared" si="111"/>
        <v/>
      </c>
      <c r="S933" s="12" t="str">
        <f t="shared" si="112"/>
        <v/>
      </c>
    </row>
    <row r="934" spans="3:19" x14ac:dyDescent="0.35">
      <c r="C934" s="2" t="str">
        <f t="shared" si="113"/>
        <v/>
      </c>
      <c r="D934" s="2" t="str">
        <f>IF(B934="",IF(B933="","",SUM($D$6:D933)),C934*($G$2/12))</f>
        <v/>
      </c>
      <c r="E934" s="2" t="str">
        <f>IF(B934="",IF(B933="","",SUM($E$6:E933)),(E933+(C933*((1+$G$1)^(1/12)-1))/($J$2-B932)))</f>
        <v/>
      </c>
      <c r="F934" s="2" t="str">
        <f>IF(B934="",IF(B933="","",SUM($F$6:F933)),D934+E934)</f>
        <v/>
      </c>
      <c r="H934" s="1" t="str">
        <f t="shared" si="108"/>
        <v/>
      </c>
      <c r="I934" s="2" t="str">
        <f t="shared" si="109"/>
        <v/>
      </c>
      <c r="J934" s="2" t="str">
        <f>IF(H934="",IF(H933="","",SUM(J$6:J933)),I934*($G$2/12))</f>
        <v/>
      </c>
      <c r="K934" s="2" t="str">
        <f>IF(H934="",IF(H933="","",SUM($K$6:K933)),L934-J934)</f>
        <v/>
      </c>
      <c r="L934" s="2" t="str">
        <f>IF(H934="",IF(H933="","",SUM($L$6:L933)),I934*(100%+($G$2/12))^($J$2-H933)*($G$2/12)/((100%+$G$2/12)^($J$2-H933)-1))</f>
        <v/>
      </c>
      <c r="P934" s="44" t="str">
        <f t="shared" si="107"/>
        <v/>
      </c>
      <c r="Q934" s="44" t="str">
        <f t="shared" si="110"/>
        <v/>
      </c>
      <c r="R934" s="2" t="str">
        <f t="shared" si="111"/>
        <v/>
      </c>
      <c r="S934" s="12" t="str">
        <f t="shared" si="112"/>
        <v/>
      </c>
    </row>
    <row r="935" spans="3:19" x14ac:dyDescent="0.35">
      <c r="C935" s="2" t="str">
        <f t="shared" si="113"/>
        <v/>
      </c>
      <c r="D935" s="2" t="str">
        <f>IF(B935="",IF(B934="","",SUM($D$6:D934)),C935*($G$2/12))</f>
        <v/>
      </c>
      <c r="E935" s="2" t="str">
        <f>IF(B935="",IF(B934="","",SUM($E$6:E934)),(E934+(C934*((1+$G$1)^(1/12)-1))/($J$2-B933)))</f>
        <v/>
      </c>
      <c r="F935" s="2" t="str">
        <f>IF(B935="",IF(B934="","",SUM($F$6:F934)),D935+E935)</f>
        <v/>
      </c>
      <c r="H935" s="1" t="str">
        <f t="shared" si="108"/>
        <v/>
      </c>
      <c r="I935" s="2" t="str">
        <f t="shared" si="109"/>
        <v/>
      </c>
      <c r="J935" s="2" t="str">
        <f>IF(H935="",IF(H934="","",SUM(J$6:J934)),I935*($G$2/12))</f>
        <v/>
      </c>
      <c r="K935" s="2" t="str">
        <f>IF(H935="",IF(H934="","",SUM($K$6:K934)),L935-J935)</f>
        <v/>
      </c>
      <c r="L935" s="2" t="str">
        <f>IF(H935="",IF(H934="","",SUM($L$6:L934)),I935*(100%+($G$2/12))^($J$2-H934)*($G$2/12)/((100%+$G$2/12)^($J$2-H934)-1))</f>
        <v/>
      </c>
      <c r="P935" s="44" t="str">
        <f t="shared" si="107"/>
        <v/>
      </c>
      <c r="Q935" s="44" t="str">
        <f t="shared" si="110"/>
        <v/>
      </c>
      <c r="R935" s="2" t="str">
        <f t="shared" si="111"/>
        <v/>
      </c>
      <c r="S935" s="12" t="str">
        <f t="shared" si="112"/>
        <v/>
      </c>
    </row>
    <row r="936" spans="3:19" x14ac:dyDescent="0.35">
      <c r="C936" s="2" t="str">
        <f t="shared" si="113"/>
        <v/>
      </c>
      <c r="D936" s="2" t="str">
        <f>IF(B936="",IF(B935="","",SUM($D$6:D935)),C936*($G$2/12))</f>
        <v/>
      </c>
      <c r="E936" s="2" t="str">
        <f>IF(B936="",IF(B935="","",SUM($E$6:E935)),(E935+(C935*((1+$G$1)^(1/12)-1))/($J$2-B934)))</f>
        <v/>
      </c>
      <c r="F936" s="2" t="str">
        <f>IF(B936="",IF(B935="","",SUM($F$6:F935)),D936+E936)</f>
        <v/>
      </c>
      <c r="H936" s="1" t="str">
        <f t="shared" si="108"/>
        <v/>
      </c>
      <c r="I936" s="2" t="str">
        <f t="shared" si="109"/>
        <v/>
      </c>
      <c r="J936" s="2" t="str">
        <f>IF(H936="",IF(H935="","",SUM(J$6:J935)),I936*($G$2/12))</f>
        <v/>
      </c>
      <c r="K936" s="2" t="str">
        <f>IF(H936="",IF(H935="","",SUM($K$6:K935)),L936-J936)</f>
        <v/>
      </c>
      <c r="L936" s="2" t="str">
        <f>IF(H936="",IF(H935="","",SUM($L$6:L935)),I936*(100%+($G$2/12))^($J$2-H935)*($G$2/12)/((100%+$G$2/12)^($J$2-H935)-1))</f>
        <v/>
      </c>
      <c r="P936" s="44" t="str">
        <f t="shared" si="107"/>
        <v/>
      </c>
      <c r="Q936" s="44" t="str">
        <f t="shared" si="110"/>
        <v/>
      </c>
      <c r="R936" s="2" t="str">
        <f t="shared" si="111"/>
        <v/>
      </c>
      <c r="S936" s="12" t="str">
        <f t="shared" si="112"/>
        <v/>
      </c>
    </row>
    <row r="937" spans="3:19" x14ac:dyDescent="0.35">
      <c r="C937" s="2" t="str">
        <f t="shared" si="113"/>
        <v/>
      </c>
      <c r="D937" s="2" t="str">
        <f>IF(B937="",IF(B936="","",SUM($D$6:D936)),C937*($G$2/12))</f>
        <v/>
      </c>
      <c r="E937" s="2" t="str">
        <f>IF(B937="",IF(B936="","",SUM($E$6:E936)),(E936+(C936*((1+$G$1)^(1/12)-1))/($J$2-B935)))</f>
        <v/>
      </c>
      <c r="F937" s="2" t="str">
        <f>IF(B937="",IF(B936="","",SUM($F$6:F936)),D937+E937)</f>
        <v/>
      </c>
      <c r="H937" s="1" t="str">
        <f t="shared" si="108"/>
        <v/>
      </c>
      <c r="I937" s="2" t="str">
        <f t="shared" si="109"/>
        <v/>
      </c>
      <c r="J937" s="2" t="str">
        <f>IF(H937="",IF(H936="","",SUM(J$6:J936)),I937*($G$2/12))</f>
        <v/>
      </c>
      <c r="K937" s="2" t="str">
        <f>IF(H937="",IF(H936="","",SUM($K$6:K936)),L937-J937)</f>
        <v/>
      </c>
      <c r="L937" s="2" t="str">
        <f>IF(H937="",IF(H936="","",SUM($L$6:L936)),I937*(100%+($G$2/12))^($J$2-H936)*($G$2/12)/((100%+$G$2/12)^($J$2-H936)-1))</f>
        <v/>
      </c>
      <c r="P937" s="44" t="str">
        <f t="shared" si="107"/>
        <v/>
      </c>
      <c r="Q937" s="44" t="str">
        <f t="shared" si="110"/>
        <v/>
      </c>
      <c r="R937" s="2" t="str">
        <f t="shared" si="111"/>
        <v/>
      </c>
      <c r="S937" s="12" t="str">
        <f t="shared" si="112"/>
        <v/>
      </c>
    </row>
    <row r="938" spans="3:19" x14ac:dyDescent="0.35">
      <c r="C938" s="2" t="str">
        <f t="shared" si="113"/>
        <v/>
      </c>
      <c r="D938" s="2" t="str">
        <f>IF(B938="",IF(B937="","",SUM($D$6:D937)),C938*($G$2/12))</f>
        <v/>
      </c>
      <c r="E938" s="2" t="str">
        <f>IF(B938="",IF(B937="","",SUM($E$6:E937)),(E937+(C937*((1+$G$1)^(1/12)-1))/($J$2-B936)))</f>
        <v/>
      </c>
      <c r="F938" s="2" t="str">
        <f>IF(B938="",IF(B937="","",SUM($F$6:F937)),D938+E938)</f>
        <v/>
      </c>
      <c r="H938" s="1" t="str">
        <f t="shared" si="108"/>
        <v/>
      </c>
      <c r="I938" s="2" t="str">
        <f t="shared" si="109"/>
        <v/>
      </c>
      <c r="J938" s="2" t="str">
        <f>IF(H938="",IF(H937="","",SUM(J$6:J937)),I938*($G$2/12))</f>
        <v/>
      </c>
      <c r="K938" s="2" t="str">
        <f>IF(H938="",IF(H937="","",SUM($K$6:K937)),L938-J938)</f>
        <v/>
      </c>
      <c r="L938" s="2" t="str">
        <f>IF(H938="",IF(H937="","",SUM($L$6:L937)),I938*(100%+($G$2/12))^($J$2-H937)*($G$2/12)/((100%+$G$2/12)^($J$2-H937)-1))</f>
        <v/>
      </c>
      <c r="P938" s="44" t="str">
        <f t="shared" si="107"/>
        <v/>
      </c>
      <c r="Q938" s="44" t="str">
        <f t="shared" si="110"/>
        <v/>
      </c>
      <c r="R938" s="2" t="str">
        <f t="shared" si="111"/>
        <v/>
      </c>
      <c r="S938" s="12" t="str">
        <f t="shared" si="112"/>
        <v/>
      </c>
    </row>
    <row r="939" spans="3:19" x14ac:dyDescent="0.35">
      <c r="C939" s="2" t="str">
        <f t="shared" si="113"/>
        <v/>
      </c>
      <c r="D939" s="2" t="str">
        <f>IF(B939="",IF(B938="","",SUM($D$6:D938)),C939*($G$2/12))</f>
        <v/>
      </c>
      <c r="E939" s="2" t="str">
        <f>IF(B939="",IF(B938="","",SUM($E$6:E938)),(E938+(C938*((1+$G$1)^(1/12)-1))/($J$2-B937)))</f>
        <v/>
      </c>
      <c r="F939" s="2" t="str">
        <f>IF(B939="",IF(B938="","",SUM($F$6:F938)),D939+E939)</f>
        <v/>
      </c>
      <c r="H939" s="1" t="str">
        <f t="shared" si="108"/>
        <v/>
      </c>
      <c r="I939" s="2" t="str">
        <f t="shared" si="109"/>
        <v/>
      </c>
      <c r="J939" s="2" t="str">
        <f>IF(H939="",IF(H938="","",SUM(J$6:J938)),I939*($G$2/12))</f>
        <v/>
      </c>
      <c r="K939" s="2" t="str">
        <f>IF(H939="",IF(H938="","",SUM($K$6:K938)),L939-J939)</f>
        <v/>
      </c>
      <c r="L939" s="2" t="str">
        <f>IF(H939="",IF(H938="","",SUM($L$6:L938)),I939*(100%+($G$2/12))^($J$2-H938)*($G$2/12)/((100%+$G$2/12)^($J$2-H938)-1))</f>
        <v/>
      </c>
      <c r="P939" s="44" t="str">
        <f t="shared" si="107"/>
        <v/>
      </c>
      <c r="Q939" s="44" t="str">
        <f t="shared" si="110"/>
        <v/>
      </c>
      <c r="R939" s="2" t="str">
        <f t="shared" si="111"/>
        <v/>
      </c>
      <c r="S939" s="12" t="str">
        <f t="shared" si="112"/>
        <v/>
      </c>
    </row>
    <row r="940" spans="3:19" x14ac:dyDescent="0.35">
      <c r="C940" s="2" t="str">
        <f t="shared" si="113"/>
        <v/>
      </c>
      <c r="D940" s="2" t="str">
        <f>IF(B940="",IF(B939="","",SUM($D$6:D939)),C940*($G$2/12))</f>
        <v/>
      </c>
      <c r="E940" s="2" t="str">
        <f>IF(B940="",IF(B939="","",SUM($E$6:E939)),(E939+(C939*((1+$G$1)^(1/12)-1))/($J$2-B938)))</f>
        <v/>
      </c>
      <c r="F940" s="2" t="str">
        <f>IF(B940="",IF(B939="","",SUM($F$6:F939)),D940+E940)</f>
        <v/>
      </c>
      <c r="H940" s="1" t="str">
        <f t="shared" si="108"/>
        <v/>
      </c>
      <c r="I940" s="2" t="str">
        <f t="shared" si="109"/>
        <v/>
      </c>
      <c r="J940" s="2" t="str">
        <f>IF(H940="",IF(H939="","",SUM(J$6:J939)),I940*($G$2/12))</f>
        <v/>
      </c>
      <c r="K940" s="2" t="str">
        <f>IF(H940="",IF(H939="","",SUM($K$6:K939)),L940-J940)</f>
        <v/>
      </c>
      <c r="L940" s="2" t="str">
        <f>IF(H940="",IF(H939="","",SUM($L$6:L939)),I940*(100%+($G$2/12))^($J$2-H939)*($G$2/12)/((100%+$G$2/12)^($J$2-H939)-1))</f>
        <v/>
      </c>
      <c r="P940" s="44" t="str">
        <f t="shared" si="107"/>
        <v/>
      </c>
      <c r="Q940" s="44" t="str">
        <f t="shared" si="110"/>
        <v/>
      </c>
      <c r="R940" s="2" t="str">
        <f t="shared" si="111"/>
        <v/>
      </c>
      <c r="S940" s="12" t="str">
        <f t="shared" si="112"/>
        <v/>
      </c>
    </row>
    <row r="941" spans="3:19" x14ac:dyDescent="0.35">
      <c r="C941" s="2" t="str">
        <f t="shared" si="113"/>
        <v/>
      </c>
      <c r="D941" s="2" t="str">
        <f>IF(B941="",IF(B940="","",SUM($D$6:D940)),C941*($G$2/12))</f>
        <v/>
      </c>
      <c r="E941" s="2" t="str">
        <f>IF(B941="",IF(B940="","",SUM($E$6:E940)),(E940+(C940*((1+$G$1)^(1/12)-1))/($J$2-B939)))</f>
        <v/>
      </c>
      <c r="F941" s="2" t="str">
        <f>IF(B941="",IF(B940="","",SUM($F$6:F940)),D941+E941)</f>
        <v/>
      </c>
      <c r="H941" s="1" t="str">
        <f t="shared" si="108"/>
        <v/>
      </c>
      <c r="I941" s="2" t="str">
        <f t="shared" si="109"/>
        <v/>
      </c>
      <c r="J941" s="2" t="str">
        <f>IF(H941="",IF(H940="","",SUM(J$6:J940)),I941*($G$2/12))</f>
        <v/>
      </c>
      <c r="K941" s="2" t="str">
        <f>IF(H941="",IF(H940="","",SUM($K$6:K940)),L941-J941)</f>
        <v/>
      </c>
      <c r="L941" s="2" t="str">
        <f>IF(H941="",IF(H940="","",SUM($L$6:L940)),I941*(100%+($G$2/12))^($J$2-H940)*($G$2/12)/((100%+$G$2/12)^($J$2-H940)-1))</f>
        <v/>
      </c>
      <c r="P941" s="44" t="str">
        <f t="shared" si="107"/>
        <v/>
      </c>
      <c r="Q941" s="44" t="str">
        <f t="shared" si="110"/>
        <v/>
      </c>
      <c r="R941" s="2" t="str">
        <f t="shared" si="111"/>
        <v/>
      </c>
      <c r="S941" s="12" t="str">
        <f t="shared" si="112"/>
        <v/>
      </c>
    </row>
    <row r="942" spans="3:19" x14ac:dyDescent="0.35">
      <c r="C942" s="2" t="str">
        <f t="shared" si="113"/>
        <v/>
      </c>
      <c r="D942" s="2" t="str">
        <f>IF(B942="",IF(B941="","",SUM($D$6:D941)),C942*($G$2/12))</f>
        <v/>
      </c>
      <c r="E942" s="2" t="str">
        <f>IF(B942="",IF(B941="","",SUM($E$6:E941)),(E941+(C941*((1+$G$1)^(1/12)-1))/($J$2-B940)))</f>
        <v/>
      </c>
      <c r="F942" s="2" t="str">
        <f>IF(B942="",IF(B941="","",SUM($F$6:F941)),D942+E942)</f>
        <v/>
      </c>
      <c r="H942" s="1" t="str">
        <f t="shared" si="108"/>
        <v/>
      </c>
      <c r="I942" s="2" t="str">
        <f t="shared" si="109"/>
        <v/>
      </c>
      <c r="J942" s="2" t="str">
        <f>IF(H942="",IF(H941="","",SUM(J$6:J941)),I942*($G$2/12))</f>
        <v/>
      </c>
      <c r="K942" s="2" t="str">
        <f>IF(H942="",IF(H941="","",SUM($K$6:K941)),L942-J942)</f>
        <v/>
      </c>
      <c r="L942" s="2" t="str">
        <f>IF(H942="",IF(H941="","",SUM($L$6:L941)),I942*(100%+($G$2/12))^($J$2-H941)*($G$2/12)/((100%+$G$2/12)^($J$2-H941)-1))</f>
        <v/>
      </c>
      <c r="P942" s="44" t="str">
        <f t="shared" si="107"/>
        <v/>
      </c>
      <c r="Q942" s="44" t="str">
        <f t="shared" si="110"/>
        <v/>
      </c>
      <c r="R942" s="2" t="str">
        <f t="shared" si="111"/>
        <v/>
      </c>
      <c r="S942" s="12" t="str">
        <f t="shared" si="112"/>
        <v/>
      </c>
    </row>
    <row r="943" spans="3:19" x14ac:dyDescent="0.35">
      <c r="C943" s="2" t="str">
        <f t="shared" si="113"/>
        <v/>
      </c>
      <c r="D943" s="2" t="str">
        <f>IF(B943="",IF(B942="","",SUM($D$6:D942)),C943*($G$2/12))</f>
        <v/>
      </c>
      <c r="E943" s="2" t="str">
        <f>IF(B943="",IF(B942="","",SUM($E$6:E942)),(E942+(C942*((1+$G$1)^(1/12)-1))/($J$2-B941)))</f>
        <v/>
      </c>
      <c r="F943" s="2" t="str">
        <f>IF(B943="",IF(B942="","",SUM($F$6:F942)),D943+E943)</f>
        <v/>
      </c>
      <c r="H943" s="1" t="str">
        <f t="shared" si="108"/>
        <v/>
      </c>
      <c r="I943" s="2" t="str">
        <f t="shared" si="109"/>
        <v/>
      </c>
      <c r="J943" s="2" t="str">
        <f>IF(H943="",IF(H942="","",SUM(J$6:J942)),I943*($G$2/12))</f>
        <v/>
      </c>
      <c r="K943" s="2" t="str">
        <f>IF(H943="",IF(H942="","",SUM($K$6:K942)),L943-J943)</f>
        <v/>
      </c>
      <c r="L943" s="2" t="str">
        <f>IF(H943="",IF(H942="","",SUM($L$6:L942)),I943*(100%+($G$2/12))^($J$2-H942)*($G$2/12)/((100%+$G$2/12)^($J$2-H942)-1))</f>
        <v/>
      </c>
      <c r="P943" s="44" t="str">
        <f t="shared" si="107"/>
        <v/>
      </c>
      <c r="Q943" s="44" t="str">
        <f t="shared" si="110"/>
        <v/>
      </c>
      <c r="R943" s="2" t="str">
        <f t="shared" si="111"/>
        <v/>
      </c>
      <c r="S943" s="12" t="str">
        <f t="shared" si="112"/>
        <v/>
      </c>
    </row>
    <row r="944" spans="3:19" x14ac:dyDescent="0.35">
      <c r="C944" s="2" t="str">
        <f t="shared" si="113"/>
        <v/>
      </c>
      <c r="D944" s="2" t="str">
        <f>IF(B944="",IF(B943="","",SUM($D$6:D943)),C944*($G$2/12))</f>
        <v/>
      </c>
      <c r="E944" s="2" t="str">
        <f>IF(B944="",IF(B943="","",SUM($E$6:E943)),(E943+(C943*((1+$G$1)^(1/12)-1))/($J$2-B942)))</f>
        <v/>
      </c>
      <c r="F944" s="2" t="str">
        <f>IF(B944="",IF(B943="","",SUM($F$6:F943)),D944+E944)</f>
        <v/>
      </c>
      <c r="H944" s="1" t="str">
        <f t="shared" si="108"/>
        <v/>
      </c>
      <c r="I944" s="2" t="str">
        <f t="shared" si="109"/>
        <v/>
      </c>
      <c r="J944" s="2" t="str">
        <f>IF(H944="",IF(H943="","",SUM(J$6:J943)),I944*($G$2/12))</f>
        <v/>
      </c>
      <c r="K944" s="2" t="str">
        <f>IF(H944="",IF(H943="","",SUM($K$6:K943)),L944-J944)</f>
        <v/>
      </c>
      <c r="L944" s="2" t="str">
        <f>IF(H944="",IF(H943="","",SUM($L$6:L943)),I944*(100%+($G$2/12))^($J$2-H943)*($G$2/12)/((100%+$G$2/12)^($J$2-H943)-1))</f>
        <v/>
      </c>
      <c r="P944" s="44" t="str">
        <f t="shared" si="107"/>
        <v/>
      </c>
      <c r="Q944" s="44" t="str">
        <f t="shared" si="110"/>
        <v/>
      </c>
      <c r="R944" s="2" t="str">
        <f t="shared" si="111"/>
        <v/>
      </c>
      <c r="S944" s="12" t="str">
        <f t="shared" si="112"/>
        <v/>
      </c>
    </row>
    <row r="945" spans="3:19" x14ac:dyDescent="0.35">
      <c r="C945" s="2" t="str">
        <f t="shared" si="113"/>
        <v/>
      </c>
      <c r="D945" s="2" t="str">
        <f>IF(B945="",IF(B944="","",SUM($D$6:D944)),C945*($G$2/12))</f>
        <v/>
      </c>
      <c r="E945" s="2" t="str">
        <f>IF(B945="",IF(B944="","",SUM($E$6:E944)),(E944+(C944*((1+$G$1)^(1/12)-1))/($J$2-B943)))</f>
        <v/>
      </c>
      <c r="F945" s="2" t="str">
        <f>IF(B945="",IF(B944="","",SUM($F$6:F944)),D945+E945)</f>
        <v/>
      </c>
      <c r="H945" s="1" t="str">
        <f t="shared" si="108"/>
        <v/>
      </c>
      <c r="I945" s="2" t="str">
        <f t="shared" si="109"/>
        <v/>
      </c>
      <c r="J945" s="2" t="str">
        <f>IF(H945="",IF(H944="","",SUM(J$6:J944)),I945*($G$2/12))</f>
        <v/>
      </c>
      <c r="K945" s="2" t="str">
        <f>IF(H945="",IF(H944="","",SUM($K$6:K944)),L945-J945)</f>
        <v/>
      </c>
      <c r="L945" s="2" t="str">
        <f>IF(H945="",IF(H944="","",SUM($L$6:L944)),I945*(100%+($G$2/12))^($J$2-H944)*($G$2/12)/((100%+$G$2/12)^($J$2-H944)-1))</f>
        <v/>
      </c>
      <c r="P945" s="44" t="str">
        <f t="shared" si="107"/>
        <v/>
      </c>
      <c r="Q945" s="44" t="str">
        <f t="shared" si="110"/>
        <v/>
      </c>
      <c r="R945" s="2" t="str">
        <f t="shared" si="111"/>
        <v/>
      </c>
      <c r="S945" s="12" t="str">
        <f t="shared" si="112"/>
        <v/>
      </c>
    </row>
    <row r="946" spans="3:19" x14ac:dyDescent="0.35">
      <c r="C946" s="2" t="str">
        <f t="shared" si="113"/>
        <v/>
      </c>
      <c r="D946" s="2" t="str">
        <f>IF(B946="",IF(B945="","",SUM($D$6:D945)),C946*($G$2/12))</f>
        <v/>
      </c>
      <c r="E946" s="2" t="str">
        <f>IF(B946="",IF(B945="","",SUM($E$6:E945)),(E945+(C945*((1+$G$1)^(1/12)-1))/($J$2-B944)))</f>
        <v/>
      </c>
      <c r="F946" s="2" t="str">
        <f>IF(B946="",IF(B945="","",SUM($F$6:F945)),D946+E946)</f>
        <v/>
      </c>
      <c r="H946" s="1" t="str">
        <f t="shared" si="108"/>
        <v/>
      </c>
      <c r="I946" s="2" t="str">
        <f t="shared" si="109"/>
        <v/>
      </c>
      <c r="J946" s="2" t="str">
        <f>IF(H946="",IF(H945="","",SUM(J$6:J945)),I946*($G$2/12))</f>
        <v/>
      </c>
      <c r="K946" s="2" t="str">
        <f>IF(H946="",IF(H945="","",SUM($K$6:K945)),L946-J946)</f>
        <v/>
      </c>
      <c r="L946" s="2" t="str">
        <f>IF(H946="",IF(H945="","",SUM($L$6:L945)),I946*(100%+($G$2/12))^($J$2-H945)*($G$2/12)/((100%+$G$2/12)^($J$2-H945)-1))</f>
        <v/>
      </c>
      <c r="P946" s="44" t="str">
        <f t="shared" si="107"/>
        <v/>
      </c>
      <c r="Q946" s="44" t="str">
        <f t="shared" si="110"/>
        <v/>
      </c>
      <c r="R946" s="2" t="str">
        <f t="shared" si="111"/>
        <v/>
      </c>
      <c r="S946" s="12" t="str">
        <f t="shared" si="112"/>
        <v/>
      </c>
    </row>
    <row r="947" spans="3:19" x14ac:dyDescent="0.35">
      <c r="C947" s="2" t="str">
        <f t="shared" si="113"/>
        <v/>
      </c>
      <c r="D947" s="2" t="str">
        <f>IF(B947="",IF(B946="","",SUM($D$6:D946)),C947*($G$2/12))</f>
        <v/>
      </c>
      <c r="E947" s="2" t="str">
        <f>IF(B947="",IF(B946="","",SUM($E$6:E946)),(E946+(C946*((1+$G$1)^(1/12)-1))/($J$2-B945)))</f>
        <v/>
      </c>
      <c r="F947" s="2" t="str">
        <f>IF(B947="",IF(B946="","",SUM($F$6:F946)),D947+E947)</f>
        <v/>
      </c>
      <c r="H947" s="1" t="str">
        <f t="shared" si="108"/>
        <v/>
      </c>
      <c r="I947" s="2" t="str">
        <f t="shared" si="109"/>
        <v/>
      </c>
      <c r="J947" s="2" t="str">
        <f>IF(H947="",IF(H946="","",SUM(J$6:J946)),I947*($G$2/12))</f>
        <v/>
      </c>
      <c r="K947" s="2" t="str">
        <f>IF(H947="",IF(H946="","",SUM($K$6:K946)),L947-J947)</f>
        <v/>
      </c>
      <c r="L947" s="2" t="str">
        <f>IF(H947="",IF(H946="","",SUM($L$6:L946)),I947*(100%+($G$2/12))^($J$2-H946)*($G$2/12)/((100%+$G$2/12)^($J$2-H946)-1))</f>
        <v/>
      </c>
      <c r="P947" s="44" t="str">
        <f t="shared" si="107"/>
        <v/>
      </c>
      <c r="Q947" s="44" t="str">
        <f t="shared" si="110"/>
        <v/>
      </c>
      <c r="R947" s="2" t="str">
        <f t="shared" si="111"/>
        <v/>
      </c>
      <c r="S947" s="12" t="str">
        <f t="shared" si="112"/>
        <v/>
      </c>
    </row>
    <row r="948" spans="3:19" x14ac:dyDescent="0.35">
      <c r="C948" s="2" t="str">
        <f t="shared" si="113"/>
        <v/>
      </c>
      <c r="D948" s="2" t="str">
        <f>IF(B948="",IF(B947="","",SUM($D$6:D947)),C948*($G$2/12))</f>
        <v/>
      </c>
      <c r="E948" s="2" t="str">
        <f>IF(B948="",IF(B947="","",SUM($E$6:E947)),(E947+(C947*((1+$G$1)^(1/12)-1))/($J$2-B946)))</f>
        <v/>
      </c>
      <c r="F948" s="2" t="str">
        <f>IF(B948="",IF(B947="","",SUM($F$6:F947)),D948+E948)</f>
        <v/>
      </c>
      <c r="H948" s="1" t="str">
        <f t="shared" si="108"/>
        <v/>
      </c>
      <c r="I948" s="2" t="str">
        <f t="shared" si="109"/>
        <v/>
      </c>
      <c r="J948" s="2" t="str">
        <f>IF(H948="",IF(H947="","",SUM(J$6:J947)),I948*($G$2/12))</f>
        <v/>
      </c>
      <c r="K948" s="2" t="str">
        <f>IF(H948="",IF(H947="","",SUM($K$6:K947)),L948-J948)</f>
        <v/>
      </c>
      <c r="L948" s="2" t="str">
        <f>IF(H948="",IF(H947="","",SUM($L$6:L947)),I948*(100%+($G$2/12))^($J$2-H947)*($G$2/12)/((100%+$G$2/12)^($J$2-H947)-1))</f>
        <v/>
      </c>
      <c r="P948" s="44" t="str">
        <f t="shared" si="107"/>
        <v/>
      </c>
      <c r="Q948" s="44" t="str">
        <f t="shared" si="110"/>
        <v/>
      </c>
      <c r="R948" s="2" t="str">
        <f t="shared" si="111"/>
        <v/>
      </c>
      <c r="S948" s="12" t="str">
        <f t="shared" si="112"/>
        <v/>
      </c>
    </row>
    <row r="949" spans="3:19" x14ac:dyDescent="0.35">
      <c r="C949" s="2" t="str">
        <f t="shared" si="113"/>
        <v/>
      </c>
      <c r="D949" s="2" t="str">
        <f>IF(B949="",IF(B948="","",SUM($D$6:D948)),C949*($G$2/12))</f>
        <v/>
      </c>
      <c r="E949" s="2" t="str">
        <f>IF(B949="",IF(B948="","",SUM($E$6:E948)),(E948+(C948*((1+$G$1)^(1/12)-1))/($J$2-B947)))</f>
        <v/>
      </c>
      <c r="F949" s="2" t="str">
        <f>IF(B949="",IF(B948="","",SUM($F$6:F948)),D949+E949)</f>
        <v/>
      </c>
      <c r="H949" s="1" t="str">
        <f t="shared" si="108"/>
        <v/>
      </c>
      <c r="I949" s="2" t="str">
        <f t="shared" si="109"/>
        <v/>
      </c>
      <c r="J949" s="2" t="str">
        <f>IF(H949="",IF(H948="","",SUM(J$6:J948)),I949*($G$2/12))</f>
        <v/>
      </c>
      <c r="K949" s="2" t="str">
        <f>IF(H949="",IF(H948="","",SUM($K$6:K948)),L949-J949)</f>
        <v/>
      </c>
      <c r="L949" s="2" t="str">
        <f>IF(H949="",IF(H948="","",SUM($L$6:L948)),I949*(100%+($G$2/12))^($J$2-H948)*($G$2/12)/((100%+$G$2/12)^($J$2-H948)-1))</f>
        <v/>
      </c>
      <c r="P949" s="44" t="str">
        <f t="shared" si="107"/>
        <v/>
      </c>
      <c r="Q949" s="44" t="str">
        <f t="shared" si="110"/>
        <v/>
      </c>
      <c r="R949" s="2" t="str">
        <f t="shared" si="111"/>
        <v/>
      </c>
      <c r="S949" s="12" t="str">
        <f t="shared" si="112"/>
        <v/>
      </c>
    </row>
    <row r="950" spans="3:19" x14ac:dyDescent="0.35">
      <c r="C950" s="2" t="str">
        <f t="shared" si="113"/>
        <v/>
      </c>
      <c r="D950" s="2" t="str">
        <f>IF(B950="",IF(B949="","",SUM($D$6:D949)),C950*($G$2/12))</f>
        <v/>
      </c>
      <c r="E950" s="2" t="str">
        <f>IF(B950="",IF(B949="","",SUM($E$6:E949)),(E949+(C949*((1+$G$1)^(1/12)-1))/($J$2-B948)))</f>
        <v/>
      </c>
      <c r="F950" s="2" t="str">
        <f>IF(B950="",IF(B949="","",SUM($F$6:F949)),D950+E950)</f>
        <v/>
      </c>
      <c r="H950" s="1" t="str">
        <f t="shared" si="108"/>
        <v/>
      </c>
      <c r="I950" s="2" t="str">
        <f t="shared" si="109"/>
        <v/>
      </c>
      <c r="J950" s="2" t="str">
        <f>IF(H950="",IF(H949="","",SUM(J$6:J949)),I950*($G$2/12))</f>
        <v/>
      </c>
      <c r="K950" s="2" t="str">
        <f>IF(H950="",IF(H949="","",SUM($K$6:K949)),L950-J950)</f>
        <v/>
      </c>
      <c r="L950" s="2" t="str">
        <f>IF(H950="",IF(H949="","",SUM($L$6:L949)),I950*(100%+($G$2/12))^($J$2-H949)*($G$2/12)/((100%+$G$2/12)^($J$2-H949)-1))</f>
        <v/>
      </c>
      <c r="P950" s="44" t="str">
        <f t="shared" si="107"/>
        <v/>
      </c>
      <c r="Q950" s="44" t="str">
        <f t="shared" si="110"/>
        <v/>
      </c>
      <c r="R950" s="2" t="str">
        <f t="shared" si="111"/>
        <v/>
      </c>
      <c r="S950" s="12" t="str">
        <f t="shared" si="112"/>
        <v/>
      </c>
    </row>
    <row r="951" spans="3:19" x14ac:dyDescent="0.35">
      <c r="C951" s="2" t="str">
        <f t="shared" si="113"/>
        <v/>
      </c>
      <c r="D951" s="2" t="str">
        <f>IF(B951="",IF(B950="","",SUM($D$6:D950)),C951*($G$2/12))</f>
        <v/>
      </c>
      <c r="E951" s="2" t="str">
        <f>IF(B951="",IF(B950="","",SUM($E$6:E950)),(E950+(C950*((1+$G$1)^(1/12)-1))/($J$2-B949)))</f>
        <v/>
      </c>
      <c r="F951" s="2" t="str">
        <f>IF(B951="",IF(B950="","",SUM($F$6:F950)),D951+E951)</f>
        <v/>
      </c>
      <c r="H951" s="1" t="str">
        <f t="shared" si="108"/>
        <v/>
      </c>
      <c r="I951" s="2" t="str">
        <f t="shared" si="109"/>
        <v/>
      </c>
      <c r="J951" s="2" t="str">
        <f>IF(H951="",IF(H950="","",SUM(J$6:J950)),I951*($G$2/12))</f>
        <v/>
      </c>
      <c r="K951" s="2" t="str">
        <f>IF(H951="",IF(H950="","",SUM($K$6:K950)),L951-J951)</f>
        <v/>
      </c>
      <c r="L951" s="2" t="str">
        <f>IF(H951="",IF(H950="","",SUM($L$6:L950)),I951*(100%+($G$2/12))^($J$2-H950)*($G$2/12)/((100%+$G$2/12)^($J$2-H950)-1))</f>
        <v/>
      </c>
      <c r="P951" s="44" t="str">
        <f t="shared" si="107"/>
        <v/>
      </c>
      <c r="Q951" s="44" t="str">
        <f t="shared" si="110"/>
        <v/>
      </c>
      <c r="R951" s="2" t="str">
        <f t="shared" si="111"/>
        <v/>
      </c>
      <c r="S951" s="12" t="str">
        <f t="shared" si="112"/>
        <v/>
      </c>
    </row>
    <row r="952" spans="3:19" x14ac:dyDescent="0.35">
      <c r="C952" s="2" t="str">
        <f t="shared" si="113"/>
        <v/>
      </c>
      <c r="D952" s="2" t="str">
        <f>IF(B952="",IF(B951="","",SUM($D$6:D951)),C952*($G$2/12))</f>
        <v/>
      </c>
      <c r="E952" s="2" t="str">
        <f>IF(B952="",IF(B951="","",SUM($E$6:E951)),(E951+(C951*((1+$G$1)^(1/12)-1))/($J$2-B950)))</f>
        <v/>
      </c>
      <c r="F952" s="2" t="str">
        <f>IF(B952="",IF(B951="","",SUM($F$6:F951)),D952+E952)</f>
        <v/>
      </c>
      <c r="H952" s="1" t="str">
        <f t="shared" si="108"/>
        <v/>
      </c>
      <c r="I952" s="2" t="str">
        <f t="shared" si="109"/>
        <v/>
      </c>
      <c r="J952" s="2" t="str">
        <f>IF(H952="",IF(H951="","",SUM(J$6:J951)),I952*($G$2/12))</f>
        <v/>
      </c>
      <c r="K952" s="2" t="str">
        <f>IF(H952="",IF(H951="","",SUM($K$6:K951)),L952-J952)</f>
        <v/>
      </c>
      <c r="L952" s="2" t="str">
        <f>IF(H952="",IF(H951="","",SUM($L$6:L951)),I952*(100%+($G$2/12))^($J$2-H951)*($G$2/12)/((100%+$G$2/12)^($J$2-H951)-1))</f>
        <v/>
      </c>
      <c r="P952" s="44" t="str">
        <f t="shared" si="107"/>
        <v/>
      </c>
      <c r="Q952" s="44" t="str">
        <f t="shared" si="110"/>
        <v/>
      </c>
      <c r="R952" s="2" t="str">
        <f t="shared" si="111"/>
        <v/>
      </c>
      <c r="S952" s="12" t="str">
        <f t="shared" si="112"/>
        <v/>
      </c>
    </row>
    <row r="953" spans="3:19" x14ac:dyDescent="0.35">
      <c r="C953" s="2" t="str">
        <f t="shared" si="113"/>
        <v/>
      </c>
      <c r="D953" s="2" t="str">
        <f>IF(B953="",IF(B952="","",SUM($D$6:D952)),C953*($G$2/12))</f>
        <v/>
      </c>
      <c r="E953" s="2" t="str">
        <f>IF(B953="",IF(B952="","",SUM($E$6:E952)),(E952+(C952*((1+$G$1)^(1/12)-1))/($J$2-B951)))</f>
        <v/>
      </c>
      <c r="F953" s="2" t="str">
        <f>IF(B953="",IF(B952="","",SUM($F$6:F952)),D953+E953)</f>
        <v/>
      </c>
      <c r="H953" s="1" t="str">
        <f t="shared" si="108"/>
        <v/>
      </c>
      <c r="I953" s="2" t="str">
        <f t="shared" si="109"/>
        <v/>
      </c>
      <c r="J953" s="2" t="str">
        <f>IF(H953="",IF(H952="","",SUM(J$6:J952)),I953*($G$2/12))</f>
        <v/>
      </c>
      <c r="K953" s="2" t="str">
        <f>IF(H953="",IF(H952="","",SUM($K$6:K952)),L953-J953)</f>
        <v/>
      </c>
      <c r="L953" s="2" t="str">
        <f>IF(H953="",IF(H952="","",SUM($L$6:L952)),I953*(100%+($G$2/12))^($J$2-H952)*($G$2/12)/((100%+$G$2/12)^($J$2-H952)-1))</f>
        <v/>
      </c>
      <c r="P953" s="44" t="str">
        <f t="shared" si="107"/>
        <v/>
      </c>
      <c r="Q953" s="44" t="str">
        <f t="shared" si="110"/>
        <v/>
      </c>
      <c r="R953" s="2" t="str">
        <f t="shared" si="111"/>
        <v/>
      </c>
      <c r="S953" s="12" t="str">
        <f t="shared" si="112"/>
        <v/>
      </c>
    </row>
    <row r="954" spans="3:19" x14ac:dyDescent="0.35">
      <c r="C954" s="2" t="str">
        <f t="shared" si="113"/>
        <v/>
      </c>
      <c r="D954" s="2" t="str">
        <f>IF(B954="",IF(B953="","",SUM($D$6:D953)),C954*($G$2/12))</f>
        <v/>
      </c>
      <c r="E954" s="2" t="str">
        <f>IF(B954="",IF(B953="","",SUM($E$6:E953)),(E953+(C953*((1+$G$1)^(1/12)-1))/($J$2-B952)))</f>
        <v/>
      </c>
      <c r="F954" s="2" t="str">
        <f>IF(B954="",IF(B953="","",SUM($F$6:F953)),D954+E954)</f>
        <v/>
      </c>
      <c r="H954" s="1" t="str">
        <f t="shared" si="108"/>
        <v/>
      </c>
      <c r="I954" s="2" t="str">
        <f t="shared" si="109"/>
        <v/>
      </c>
      <c r="J954" s="2" t="str">
        <f>IF(H954="",IF(H953="","",SUM(J$6:J953)),I954*($G$2/12))</f>
        <v/>
      </c>
      <c r="K954" s="2" t="str">
        <f>IF(H954="",IF(H953="","",SUM($K$6:K953)),L954-J954)</f>
        <v/>
      </c>
      <c r="L954" s="2" t="str">
        <f>IF(H954="",IF(H953="","",SUM($L$6:L953)),I954*(100%+($G$2/12))^($J$2-H953)*($G$2/12)/((100%+$G$2/12)^($J$2-H953)-1))</f>
        <v/>
      </c>
      <c r="P954" s="44" t="str">
        <f t="shared" si="107"/>
        <v/>
      </c>
      <c r="Q954" s="44" t="str">
        <f t="shared" si="110"/>
        <v/>
      </c>
      <c r="R954" s="2" t="str">
        <f t="shared" si="111"/>
        <v/>
      </c>
      <c r="S954" s="12" t="str">
        <f t="shared" si="112"/>
        <v/>
      </c>
    </row>
    <row r="955" spans="3:19" x14ac:dyDescent="0.35">
      <c r="C955" s="2" t="str">
        <f t="shared" si="113"/>
        <v/>
      </c>
      <c r="D955" s="2" t="str">
        <f>IF(B955="",IF(B954="","",SUM($D$6:D954)),C955*($G$2/12))</f>
        <v/>
      </c>
      <c r="E955" s="2" t="str">
        <f>IF(B955="",IF(B954="","",SUM($E$6:E954)),(E954+(C954*((1+$G$1)^(1/12)-1))/($J$2-B953)))</f>
        <v/>
      </c>
      <c r="F955" s="2" t="str">
        <f>IF(B955="",IF(B954="","",SUM($F$6:F954)),D955+E955)</f>
        <v/>
      </c>
      <c r="H955" s="1" t="str">
        <f t="shared" si="108"/>
        <v/>
      </c>
      <c r="I955" s="2" t="str">
        <f t="shared" si="109"/>
        <v/>
      </c>
      <c r="J955" s="2" t="str">
        <f>IF(H955="",IF(H954="","",SUM(J$6:J954)),I955*($G$2/12))</f>
        <v/>
      </c>
      <c r="K955" s="2" t="str">
        <f>IF(H955="",IF(H954="","",SUM($K$6:K954)),L955-J955)</f>
        <v/>
      </c>
      <c r="L955" s="2" t="str">
        <f>IF(H955="",IF(H954="","",SUM($L$6:L954)),I955*(100%+($G$2/12))^($J$2-H954)*($G$2/12)/((100%+$G$2/12)^($J$2-H954)-1))</f>
        <v/>
      </c>
      <c r="P955" s="44" t="str">
        <f t="shared" si="107"/>
        <v/>
      </c>
      <c r="Q955" s="44" t="str">
        <f t="shared" si="110"/>
        <v/>
      </c>
      <c r="R955" s="2" t="str">
        <f t="shared" si="111"/>
        <v/>
      </c>
      <c r="S955" s="12" t="str">
        <f t="shared" si="112"/>
        <v/>
      </c>
    </row>
    <row r="956" spans="3:19" x14ac:dyDescent="0.35">
      <c r="C956" s="2" t="str">
        <f t="shared" si="113"/>
        <v/>
      </c>
      <c r="D956" s="2" t="str">
        <f>IF(B956="",IF(B955="","",SUM($D$6:D955)),C956*($G$2/12))</f>
        <v/>
      </c>
      <c r="E956" s="2" t="str">
        <f>IF(B956="",IF(B955="","",SUM($E$6:E955)),(E955+(C955*((1+$G$1)^(1/12)-1))/($J$2-B954)))</f>
        <v/>
      </c>
      <c r="F956" s="2" t="str">
        <f>IF(B956="",IF(B955="","",SUM($F$6:F955)),D956+E956)</f>
        <v/>
      </c>
      <c r="H956" s="1" t="str">
        <f t="shared" si="108"/>
        <v/>
      </c>
      <c r="I956" s="2" t="str">
        <f t="shared" si="109"/>
        <v/>
      </c>
      <c r="J956" s="2" t="str">
        <f>IF(H956="",IF(H955="","",SUM(J$6:J955)),I956*($G$2/12))</f>
        <v/>
      </c>
      <c r="K956" s="2" t="str">
        <f>IF(H956="",IF(H955="","",SUM($K$6:K955)),L956-J956)</f>
        <v/>
      </c>
      <c r="L956" s="2" t="str">
        <f>IF(H956="",IF(H955="","",SUM($L$6:L955)),I956*(100%+($G$2/12))^($J$2-H955)*($G$2/12)/((100%+$G$2/12)^($J$2-H955)-1))</f>
        <v/>
      </c>
      <c r="P956" s="44" t="str">
        <f t="shared" si="107"/>
        <v/>
      </c>
      <c r="Q956" s="44" t="str">
        <f t="shared" si="110"/>
        <v/>
      </c>
      <c r="R956" s="2" t="str">
        <f t="shared" si="111"/>
        <v/>
      </c>
      <c r="S956" s="12" t="str">
        <f t="shared" si="112"/>
        <v/>
      </c>
    </row>
    <row r="957" spans="3:19" x14ac:dyDescent="0.35">
      <c r="C957" s="2" t="str">
        <f t="shared" si="113"/>
        <v/>
      </c>
      <c r="D957" s="2" t="str">
        <f>IF(B957="",IF(B956="","",SUM($D$6:D956)),C957*($G$2/12))</f>
        <v/>
      </c>
      <c r="E957" s="2" t="str">
        <f>IF(B957="",IF(B956="","",SUM($E$6:E956)),(E956+(C956*((1+$G$1)^(1/12)-1))/($J$2-B955)))</f>
        <v/>
      </c>
      <c r="F957" s="2" t="str">
        <f>IF(B957="",IF(B956="","",SUM($F$6:F956)),D957+E957)</f>
        <v/>
      </c>
      <c r="H957" s="1" t="str">
        <f t="shared" si="108"/>
        <v/>
      </c>
      <c r="I957" s="2" t="str">
        <f t="shared" si="109"/>
        <v/>
      </c>
      <c r="J957" s="2" t="str">
        <f>IF(H957="",IF(H956="","",SUM(J$6:J956)),I957*($G$2/12))</f>
        <v/>
      </c>
      <c r="K957" s="2" t="str">
        <f>IF(H957="",IF(H956="","",SUM($K$6:K956)),L957-J957)</f>
        <v/>
      </c>
      <c r="L957" s="2" t="str">
        <f>IF(H957="",IF(H956="","",SUM($L$6:L956)),I957*(100%+($G$2/12))^($J$2-H956)*($G$2/12)/((100%+$G$2/12)^($J$2-H956)-1))</f>
        <v/>
      </c>
      <c r="P957" s="44" t="str">
        <f t="shared" si="107"/>
        <v/>
      </c>
      <c r="Q957" s="44" t="str">
        <f t="shared" si="110"/>
        <v/>
      </c>
      <c r="R957" s="2" t="str">
        <f t="shared" si="111"/>
        <v/>
      </c>
      <c r="S957" s="12" t="str">
        <f t="shared" si="112"/>
        <v/>
      </c>
    </row>
    <row r="958" spans="3:19" x14ac:dyDescent="0.35">
      <c r="C958" s="2" t="str">
        <f t="shared" si="113"/>
        <v/>
      </c>
      <c r="D958" s="2" t="str">
        <f>IF(B958="",IF(B957="","",SUM($D$6:D957)),C958*($G$2/12))</f>
        <v/>
      </c>
      <c r="E958" s="2" t="str">
        <f>IF(B958="",IF(B957="","",SUM($E$6:E957)),(E957+(C957*((1+$G$1)^(1/12)-1))/($J$2-B956)))</f>
        <v/>
      </c>
      <c r="F958" s="2" t="str">
        <f>IF(B958="",IF(B957="","",SUM($F$6:F957)),D958+E958)</f>
        <v/>
      </c>
      <c r="H958" s="1" t="str">
        <f t="shared" si="108"/>
        <v/>
      </c>
      <c r="I958" s="2" t="str">
        <f t="shared" si="109"/>
        <v/>
      </c>
      <c r="J958" s="2" t="str">
        <f>IF(H958="",IF(H957="","",SUM(J$6:J957)),I958*($G$2/12))</f>
        <v/>
      </c>
      <c r="K958" s="2" t="str">
        <f>IF(H958="",IF(H957="","",SUM($K$6:K957)),L958-J958)</f>
        <v/>
      </c>
      <c r="L958" s="2" t="str">
        <f>IF(H958="",IF(H957="","",SUM($L$6:L957)),I958*(100%+($G$2/12))^($J$2-H957)*($G$2/12)/((100%+$G$2/12)^($J$2-H957)-1))</f>
        <v/>
      </c>
      <c r="P958" s="44" t="str">
        <f t="shared" si="107"/>
        <v/>
      </c>
      <c r="Q958" s="44" t="str">
        <f t="shared" si="110"/>
        <v/>
      </c>
      <c r="R958" s="2" t="str">
        <f t="shared" si="111"/>
        <v/>
      </c>
      <c r="S958" s="12" t="str">
        <f t="shared" si="112"/>
        <v/>
      </c>
    </row>
    <row r="959" spans="3:19" x14ac:dyDescent="0.35">
      <c r="C959" s="2" t="str">
        <f t="shared" si="113"/>
        <v/>
      </c>
      <c r="D959" s="2" t="str">
        <f>IF(B959="",IF(B958="","",SUM($D$6:D958)),C959*($G$2/12))</f>
        <v/>
      </c>
      <c r="E959" s="2" t="str">
        <f>IF(B959="",IF(B958="","",SUM($E$6:E958)),(E958+(C958*((1+$G$1)^(1/12)-1))/($J$2-B957)))</f>
        <v/>
      </c>
      <c r="F959" s="2" t="str">
        <f>IF(B959="",IF(B958="","",SUM($F$6:F958)),D959+E959)</f>
        <v/>
      </c>
      <c r="H959" s="1" t="str">
        <f t="shared" si="108"/>
        <v/>
      </c>
      <c r="I959" s="2" t="str">
        <f t="shared" si="109"/>
        <v/>
      </c>
      <c r="J959" s="2" t="str">
        <f>IF(H959="",IF(H958="","",SUM(J$6:J958)),I959*($G$2/12))</f>
        <v/>
      </c>
      <c r="K959" s="2" t="str">
        <f>IF(H959="",IF(H958="","",SUM($K$6:K958)),L959-J959)</f>
        <v/>
      </c>
      <c r="L959" s="2" t="str">
        <f>IF(H959="",IF(H958="","",SUM($L$6:L958)),I959*(100%+($G$2/12))^($J$2-H958)*($G$2/12)/((100%+$G$2/12)^($J$2-H958)-1))</f>
        <v/>
      </c>
      <c r="P959" s="44" t="str">
        <f t="shared" si="107"/>
        <v/>
      </c>
      <c r="Q959" s="44" t="str">
        <f t="shared" si="110"/>
        <v/>
      </c>
      <c r="R959" s="2" t="str">
        <f t="shared" si="111"/>
        <v/>
      </c>
      <c r="S959" s="12" t="str">
        <f t="shared" si="112"/>
        <v/>
      </c>
    </row>
    <row r="960" spans="3:19" x14ac:dyDescent="0.35">
      <c r="C960" s="2" t="str">
        <f t="shared" si="113"/>
        <v/>
      </c>
      <c r="D960" s="2" t="str">
        <f>IF(B960="",IF(B959="","",SUM($D$6:D959)),C960*($G$2/12))</f>
        <v/>
      </c>
      <c r="E960" s="2" t="str">
        <f>IF(B960="",IF(B959="","",SUM($E$6:E959)),(E959+(C959*((1+$G$1)^(1/12)-1))/($J$2-B958)))</f>
        <v/>
      </c>
      <c r="F960" s="2" t="str">
        <f>IF(B960="",IF(B959="","",SUM($F$6:F959)),D960+E960)</f>
        <v/>
      </c>
      <c r="H960" s="1" t="str">
        <f t="shared" si="108"/>
        <v/>
      </c>
      <c r="I960" s="2" t="str">
        <f t="shared" si="109"/>
        <v/>
      </c>
      <c r="J960" s="2" t="str">
        <f>IF(H960="",IF(H959="","",SUM(J$6:J959)),I960*($G$2/12))</f>
        <v/>
      </c>
      <c r="K960" s="2" t="str">
        <f>IF(H960="",IF(H959="","",SUM($K$6:K959)),L960-J960)</f>
        <v/>
      </c>
      <c r="L960" s="2" t="str">
        <f>IF(H960="",IF(H959="","",SUM($L$6:L959)),I960*(100%+($G$2/12))^($J$2-H959)*($G$2/12)/((100%+$G$2/12)^($J$2-H959)-1))</f>
        <v/>
      </c>
      <c r="P960" s="44" t="str">
        <f t="shared" si="107"/>
        <v/>
      </c>
      <c r="Q960" s="44" t="str">
        <f t="shared" si="110"/>
        <v/>
      </c>
      <c r="R960" s="2" t="str">
        <f t="shared" si="111"/>
        <v/>
      </c>
      <c r="S960" s="12" t="str">
        <f t="shared" si="112"/>
        <v/>
      </c>
    </row>
    <row r="961" spans="3:19" x14ac:dyDescent="0.35">
      <c r="C961" s="2" t="str">
        <f t="shared" si="113"/>
        <v/>
      </c>
      <c r="D961" s="2" t="str">
        <f>IF(B961="",IF(B960="","",SUM($D$6:D960)),C961*($G$2/12))</f>
        <v/>
      </c>
      <c r="E961" s="2" t="str">
        <f>IF(B961="",IF(B960="","",SUM($E$6:E960)),(E960+(C960*((1+$G$1)^(1/12)-1))/($J$2-B959)))</f>
        <v/>
      </c>
      <c r="F961" s="2" t="str">
        <f>IF(B961="",IF(B960="","",SUM($F$6:F960)),D961+E961)</f>
        <v/>
      </c>
      <c r="H961" s="1" t="str">
        <f t="shared" si="108"/>
        <v/>
      </c>
      <c r="I961" s="2" t="str">
        <f t="shared" si="109"/>
        <v/>
      </c>
      <c r="J961" s="2" t="str">
        <f>IF(H961="",IF(H960="","",SUM(J$6:J960)),I961*($G$2/12))</f>
        <v/>
      </c>
      <c r="K961" s="2" t="str">
        <f>IF(H961="",IF(H960="","",SUM($K$6:K960)),L961-J961)</f>
        <v/>
      </c>
      <c r="L961" s="2" t="str">
        <f>IF(H961="",IF(H960="","",SUM($L$6:L960)),I961*(100%+($G$2/12))^($J$2-H960)*($G$2/12)/((100%+$G$2/12)^($J$2-H960)-1))</f>
        <v/>
      </c>
      <c r="P961" s="44" t="str">
        <f t="shared" si="107"/>
        <v/>
      </c>
      <c r="Q961" s="44" t="str">
        <f t="shared" si="110"/>
        <v/>
      </c>
      <c r="R961" s="2" t="str">
        <f t="shared" si="111"/>
        <v/>
      </c>
      <c r="S961" s="12" t="str">
        <f t="shared" si="112"/>
        <v/>
      </c>
    </row>
    <row r="962" spans="3:19" x14ac:dyDescent="0.35">
      <c r="C962" s="2" t="str">
        <f t="shared" si="113"/>
        <v/>
      </c>
      <c r="D962" s="2" t="str">
        <f>IF(B962="",IF(B961="","",SUM($D$6:D961)),C962*($G$2/12))</f>
        <v/>
      </c>
      <c r="E962" s="2" t="str">
        <f>IF(B962="",IF(B961="","",SUM($E$6:E961)),(E961+(C961*((1+$G$1)^(1/12)-1))/($J$2-B960)))</f>
        <v/>
      </c>
      <c r="F962" s="2" t="str">
        <f>IF(B962="",IF(B961="","",SUM($F$6:F961)),D962+E962)</f>
        <v/>
      </c>
      <c r="H962" s="1" t="str">
        <f t="shared" si="108"/>
        <v/>
      </c>
      <c r="I962" s="2" t="str">
        <f t="shared" si="109"/>
        <v/>
      </c>
      <c r="J962" s="2" t="str">
        <f>IF(H962="",IF(H961="","",SUM(J$6:J961)),I962*($G$2/12))</f>
        <v/>
      </c>
      <c r="K962" s="2" t="str">
        <f>IF(H962="",IF(H961="","",SUM($K$6:K961)),L962-J962)</f>
        <v/>
      </c>
      <c r="L962" s="2" t="str">
        <f>IF(H962="",IF(H961="","",SUM($L$6:L961)),I962*(100%+($G$2/12))^($J$2-H961)*($G$2/12)/((100%+$G$2/12)^($J$2-H961)-1))</f>
        <v/>
      </c>
      <c r="P962" s="44" t="str">
        <f t="shared" si="107"/>
        <v/>
      </c>
      <c r="Q962" s="44" t="str">
        <f t="shared" si="110"/>
        <v/>
      </c>
      <c r="R962" s="2" t="str">
        <f t="shared" si="111"/>
        <v/>
      </c>
      <c r="S962" s="12" t="str">
        <f t="shared" si="112"/>
        <v/>
      </c>
    </row>
    <row r="963" spans="3:19" x14ac:dyDescent="0.35">
      <c r="C963" s="2" t="str">
        <f t="shared" si="113"/>
        <v/>
      </c>
      <c r="D963" s="2" t="str">
        <f>IF(B963="",IF(B962="","",SUM($D$6:D962)),C963*($G$2/12))</f>
        <v/>
      </c>
      <c r="E963" s="2" t="str">
        <f>IF(B963="",IF(B962="","",SUM($E$6:E962)),(E962+(C962*((1+$G$1)^(1/12)-1))/($J$2-B961)))</f>
        <v/>
      </c>
      <c r="F963" s="2" t="str">
        <f>IF(B963="",IF(B962="","",SUM($F$6:F962)),D963+E963)</f>
        <v/>
      </c>
      <c r="H963" s="1" t="str">
        <f t="shared" si="108"/>
        <v/>
      </c>
      <c r="I963" s="2" t="str">
        <f t="shared" si="109"/>
        <v/>
      </c>
      <c r="J963" s="2" t="str">
        <f>IF(H963="",IF(H962="","",SUM(J$6:J962)),I963*($G$2/12))</f>
        <v/>
      </c>
      <c r="K963" s="2" t="str">
        <f>IF(H963="",IF(H962="","",SUM($K$6:K962)),L963-J963)</f>
        <v/>
      </c>
      <c r="L963" s="2" t="str">
        <f>IF(H963="",IF(H962="","",SUM($L$6:L962)),I963*(100%+($G$2/12))^($J$2-H962)*($G$2/12)/((100%+$G$2/12)^($J$2-H962)-1))</f>
        <v/>
      </c>
      <c r="P963" s="44" t="str">
        <f t="shared" si="107"/>
        <v/>
      </c>
      <c r="Q963" s="44" t="str">
        <f t="shared" si="110"/>
        <v/>
      </c>
      <c r="R963" s="2" t="str">
        <f t="shared" si="111"/>
        <v/>
      </c>
      <c r="S963" s="12" t="str">
        <f t="shared" si="112"/>
        <v/>
      </c>
    </row>
    <row r="964" spans="3:19" x14ac:dyDescent="0.35">
      <c r="C964" s="2" t="str">
        <f t="shared" si="113"/>
        <v/>
      </c>
      <c r="D964" s="2" t="str">
        <f>IF(B964="",IF(B963="","",SUM($D$6:D963)),C964*($G$2/12))</f>
        <v/>
      </c>
      <c r="E964" s="2" t="str">
        <f>IF(B964="",IF(B963="","",SUM($E$6:E963)),(E963+(C963*((1+$G$1)^(1/12)-1))/($J$2-B962)))</f>
        <v/>
      </c>
      <c r="F964" s="2" t="str">
        <f>IF(B964="",IF(B963="","",SUM($F$6:F963)),D964+E964)</f>
        <v/>
      </c>
      <c r="H964" s="1" t="str">
        <f t="shared" si="108"/>
        <v/>
      </c>
      <c r="I964" s="2" t="str">
        <f t="shared" si="109"/>
        <v/>
      </c>
      <c r="J964" s="2" t="str">
        <f>IF(H964="",IF(H963="","",SUM(J$6:J963)),I964*($G$2/12))</f>
        <v/>
      </c>
      <c r="K964" s="2" t="str">
        <f>IF(H964="",IF(H963="","",SUM($K$6:K963)),L964-J964)</f>
        <v/>
      </c>
      <c r="L964" s="2" t="str">
        <f>IF(H964="",IF(H963="","",SUM($L$6:L963)),I964*(100%+($G$2/12))^($J$2-H963)*($G$2/12)/((100%+$G$2/12)^($J$2-H963)-1))</f>
        <v/>
      </c>
      <c r="P964" s="44" t="str">
        <f t="shared" si="107"/>
        <v/>
      </c>
      <c r="Q964" s="44" t="str">
        <f t="shared" si="110"/>
        <v/>
      </c>
      <c r="R964" s="2" t="str">
        <f t="shared" si="111"/>
        <v/>
      </c>
      <c r="S964" s="12" t="str">
        <f t="shared" si="112"/>
        <v/>
      </c>
    </row>
    <row r="965" spans="3:19" x14ac:dyDescent="0.35">
      <c r="C965" s="2" t="str">
        <f t="shared" si="113"/>
        <v/>
      </c>
      <c r="D965" s="2" t="str">
        <f>IF(B965="",IF(B964="","",SUM($D$6:D964)),C965*($G$2/12))</f>
        <v/>
      </c>
      <c r="E965" s="2" t="str">
        <f>IF(B965="",IF(B964="","",SUM($E$6:E964)),(E964+(C964*((1+$G$1)^(1/12)-1))/($J$2-B963)))</f>
        <v/>
      </c>
      <c r="F965" s="2" t="str">
        <f>IF(B965="",IF(B964="","",SUM($F$6:F964)),D965+E965)</f>
        <v/>
      </c>
      <c r="H965" s="1" t="str">
        <f t="shared" si="108"/>
        <v/>
      </c>
      <c r="I965" s="2" t="str">
        <f t="shared" si="109"/>
        <v/>
      </c>
      <c r="J965" s="2" t="str">
        <f>IF(H965="",IF(H964="","",SUM(J$6:J964)),I965*($G$2/12))</f>
        <v/>
      </c>
      <c r="K965" s="2" t="str">
        <f>IF(H965="",IF(H964="","",SUM($K$6:K964)),L965-J965)</f>
        <v/>
      </c>
      <c r="L965" s="2" t="str">
        <f>IF(H965="",IF(H964="","",SUM($L$6:L964)),I965*(100%+($G$2/12))^($J$2-H964)*($G$2/12)/((100%+$G$2/12)^($J$2-H964)-1))</f>
        <v/>
      </c>
      <c r="P965" s="44" t="str">
        <f t="shared" si="107"/>
        <v/>
      </c>
      <c r="Q965" s="44" t="str">
        <f t="shared" si="110"/>
        <v/>
      </c>
      <c r="R965" s="2" t="str">
        <f t="shared" si="111"/>
        <v/>
      </c>
      <c r="S965" s="12" t="str">
        <f t="shared" si="112"/>
        <v/>
      </c>
    </row>
    <row r="966" spans="3:19" x14ac:dyDescent="0.35">
      <c r="C966" s="2" t="str">
        <f t="shared" si="113"/>
        <v/>
      </c>
      <c r="D966" s="2" t="str">
        <f>IF(B966="",IF(B965="","",SUM($D$6:D965)),C966*($G$2/12))</f>
        <v/>
      </c>
      <c r="E966" s="2" t="str">
        <f>IF(B966="",IF(B965="","",SUM($E$6:E965)),(E965+(C965*((1+$G$1)^(1/12)-1))/($J$2-B964)))</f>
        <v/>
      </c>
      <c r="F966" s="2" t="str">
        <f>IF(B966="",IF(B965="","",SUM($F$6:F965)),D966+E966)</f>
        <v/>
      </c>
      <c r="H966" s="1" t="str">
        <f t="shared" si="108"/>
        <v/>
      </c>
      <c r="I966" s="2" t="str">
        <f t="shared" si="109"/>
        <v/>
      </c>
      <c r="J966" s="2" t="str">
        <f>IF(H966="",IF(H965="","",SUM(J$6:J965)),I966*($G$2/12))</f>
        <v/>
      </c>
      <c r="K966" s="2" t="str">
        <f>IF(H966="",IF(H965="","",SUM($K$6:K965)),L966-J966)</f>
        <v/>
      </c>
      <c r="L966" s="2" t="str">
        <f>IF(H966="",IF(H965="","",SUM($L$6:L965)),I966*(100%+($G$2/12))^($J$2-H965)*($G$2/12)/((100%+$G$2/12)^($J$2-H965)-1))</f>
        <v/>
      </c>
      <c r="P966" s="44" t="str">
        <f t="shared" si="107"/>
        <v/>
      </c>
      <c r="Q966" s="44" t="str">
        <f t="shared" si="110"/>
        <v/>
      </c>
      <c r="R966" s="2" t="str">
        <f t="shared" si="111"/>
        <v/>
      </c>
      <c r="S966" s="12" t="str">
        <f t="shared" si="112"/>
        <v/>
      </c>
    </row>
    <row r="967" spans="3:19" x14ac:dyDescent="0.35">
      <c r="C967" s="2" t="str">
        <f t="shared" si="113"/>
        <v/>
      </c>
      <c r="D967" s="2" t="str">
        <f>IF(B967="",IF(B966="","",SUM($D$6:D966)),C967*($G$2/12))</f>
        <v/>
      </c>
      <c r="E967" s="2" t="str">
        <f>IF(B967="",IF(B966="","",SUM($E$6:E966)),(E966+(C966*((1+$G$1)^(1/12)-1))/($J$2-B965)))</f>
        <v/>
      </c>
      <c r="F967" s="2" t="str">
        <f>IF(B967="",IF(B966="","",SUM($F$6:F966)),D967+E967)</f>
        <v/>
      </c>
      <c r="H967" s="1" t="str">
        <f t="shared" si="108"/>
        <v/>
      </c>
      <c r="I967" s="2" t="str">
        <f t="shared" si="109"/>
        <v/>
      </c>
      <c r="J967" s="2" t="str">
        <f>IF(H967="",IF(H966="","",SUM(J$6:J966)),I967*($G$2/12))</f>
        <v/>
      </c>
      <c r="K967" s="2" t="str">
        <f>IF(H967="",IF(H966="","",SUM($K$6:K966)),L967-J967)</f>
        <v/>
      </c>
      <c r="L967" s="2" t="str">
        <f>IF(H967="",IF(H966="","",SUM($L$6:L966)),I967*(100%+($G$2/12))^($J$2-H966)*($G$2/12)/((100%+$G$2/12)^($J$2-H966)-1))</f>
        <v/>
      </c>
      <c r="P967" s="44" t="str">
        <f t="shared" ref="P967:P1017" si="114">IF(H967="","",K967/I967)</f>
        <v/>
      </c>
      <c r="Q967" s="44" t="str">
        <f t="shared" si="110"/>
        <v/>
      </c>
      <c r="R967" s="2" t="str">
        <f t="shared" si="111"/>
        <v/>
      </c>
      <c r="S967" s="12" t="str">
        <f t="shared" si="112"/>
        <v/>
      </c>
    </row>
    <row r="968" spans="3:19" x14ac:dyDescent="0.35">
      <c r="C968" s="2" t="str">
        <f t="shared" si="113"/>
        <v/>
      </c>
      <c r="D968" s="2" t="str">
        <f>IF(B968="",IF(B967="","",SUM($D$6:D967)),C968*($G$2/12))</f>
        <v/>
      </c>
      <c r="E968" s="2" t="str">
        <f>IF(B968="",IF(B967="","",SUM($E$6:E967)),(E967+(C967*((1+$G$1)^(1/12)-1))/($J$2-B966)))</f>
        <v/>
      </c>
      <c r="F968" s="2" t="str">
        <f>IF(B968="",IF(B967="","",SUM($F$6:F967)),D968+E968)</f>
        <v/>
      </c>
      <c r="H968" s="1" t="str">
        <f t="shared" ref="H968:H999" si="115">IF(H967="","",IF($J$2&gt;=H967+1,H967+1,""))</f>
        <v/>
      </c>
      <c r="I968" s="2" t="str">
        <f t="shared" ref="I968:I999" si="116">IF(H968="",IF(H967="","","samtals"),I967+((I967-K967)*(((1+$G$1)^(1/12)-1)))-K967)</f>
        <v/>
      </c>
      <c r="J968" s="2" t="str">
        <f>IF(H968="",IF(H967="","",SUM(J$6:J967)),I968*($G$2/12))</f>
        <v/>
      </c>
      <c r="K968" s="2" t="str">
        <f>IF(H968="",IF(H967="","",SUM($K$6:K967)),L968-J968)</f>
        <v/>
      </c>
      <c r="L968" s="2" t="str">
        <f>IF(H968="",IF(H967="","",SUM($L$6:L967)),I968*(100%+($G$2/12))^($J$2-H967)*($G$2/12)/((100%+$G$2/12)^($J$2-H967)-1))</f>
        <v/>
      </c>
      <c r="P968" s="44" t="str">
        <f t="shared" si="114"/>
        <v/>
      </c>
      <c r="Q968" s="44" t="str">
        <f t="shared" ref="Q968:Q1001" si="117">IF(H968="","", (L968-L967)/L967)</f>
        <v/>
      </c>
      <c r="R968" s="2" t="str">
        <f t="shared" ref="R968:R1024" si="118">IF(H968="","",R967+(R967*(((1+$G$1)^(1/12)-1))))</f>
        <v/>
      </c>
      <c r="S968" s="12" t="str">
        <f t="shared" ref="S968:S1017" si="119">IF(H968="", "",(R968-I968)/R968)</f>
        <v/>
      </c>
    </row>
    <row r="969" spans="3:19" x14ac:dyDescent="0.35">
      <c r="C969" s="2" t="str">
        <f t="shared" ref="C969:C999" si="120">IF(B969="",IF(B968="","","samtals"),C968+((C968-E968)*(((1+$G$1)^(1/12)-1)))-E968)</f>
        <v/>
      </c>
      <c r="D969" s="2" t="str">
        <f>IF(B969="",IF(B968="","",SUM($D$6:D968)),C969*($G$2/12))</f>
        <v/>
      </c>
      <c r="E969" s="2" t="str">
        <f>IF(B969="",IF(B968="","",SUM($E$6:E968)),(E968+(C968*((1+$G$1)^(1/12)-1))/($J$2-B967)))</f>
        <v/>
      </c>
      <c r="F969" s="2" t="str">
        <f>IF(B969="",IF(B968="","",SUM($F$6:F968)),D969+E969)</f>
        <v/>
      </c>
      <c r="H969" s="1" t="str">
        <f t="shared" si="115"/>
        <v/>
      </c>
      <c r="I969" s="2" t="str">
        <f t="shared" si="116"/>
        <v/>
      </c>
      <c r="J969" s="2" t="str">
        <f>IF(H969="",IF(H968="","",SUM(J$6:J968)),I969*($G$2/12))</f>
        <v/>
      </c>
      <c r="K969" s="2" t="str">
        <f>IF(H969="",IF(H968="","",SUM($K$6:K968)),L969-J969)</f>
        <v/>
      </c>
      <c r="L969" s="2" t="str">
        <f>IF(H969="",IF(H968="","",SUM($L$6:L968)),I969*(100%+($G$2/12))^($J$2-H968)*($G$2/12)/((100%+$G$2/12)^($J$2-H968)-1))</f>
        <v/>
      </c>
      <c r="P969" s="44" t="str">
        <f t="shared" si="114"/>
        <v/>
      </c>
      <c r="Q969" s="44" t="str">
        <f t="shared" si="117"/>
        <v/>
      </c>
      <c r="R969" s="2" t="str">
        <f t="shared" si="118"/>
        <v/>
      </c>
      <c r="S969" s="12" t="str">
        <f t="shared" si="119"/>
        <v/>
      </c>
    </row>
    <row r="970" spans="3:19" x14ac:dyDescent="0.35">
      <c r="C970" s="2" t="str">
        <f t="shared" si="120"/>
        <v/>
      </c>
      <c r="D970" s="2" t="str">
        <f>IF(B970="",IF(B969="","",SUM($D$6:D969)),C970*($G$2/12))</f>
        <v/>
      </c>
      <c r="E970" s="2" t="str">
        <f>IF(B970="",IF(B969="","",SUM($E$6:E969)),(E969+(C969*((1+$G$1)^(1/12)-1))/($J$2-B968)))</f>
        <v/>
      </c>
      <c r="F970" s="2" t="str">
        <f>IF(B970="",IF(B969="","",SUM($F$6:F969)),D970+E970)</f>
        <v/>
      </c>
      <c r="H970" s="1" t="str">
        <f t="shared" si="115"/>
        <v/>
      </c>
      <c r="I970" s="2" t="str">
        <f t="shared" si="116"/>
        <v/>
      </c>
      <c r="J970" s="2" t="str">
        <f>IF(H970="",IF(H969="","",SUM(J$6:J969)),I970*($G$2/12))</f>
        <v/>
      </c>
      <c r="K970" s="2" t="str">
        <f>IF(H970="",IF(H969="","",SUM($K$6:K969)),L970-J970)</f>
        <v/>
      </c>
      <c r="L970" s="2" t="str">
        <f>IF(H970="",IF(H969="","",SUM($L$6:L969)),I970*(100%+($G$2/12))^($J$2-H969)*($G$2/12)/((100%+$G$2/12)^($J$2-H969)-1))</f>
        <v/>
      </c>
      <c r="P970" s="44" t="str">
        <f t="shared" si="114"/>
        <v/>
      </c>
      <c r="Q970" s="44" t="str">
        <f t="shared" si="117"/>
        <v/>
      </c>
      <c r="R970" s="2" t="str">
        <f t="shared" si="118"/>
        <v/>
      </c>
      <c r="S970" s="12" t="str">
        <f t="shared" si="119"/>
        <v/>
      </c>
    </row>
    <row r="971" spans="3:19" x14ac:dyDescent="0.35">
      <c r="C971" s="2" t="str">
        <f t="shared" si="120"/>
        <v/>
      </c>
      <c r="D971" s="2" t="str">
        <f>IF(B971="",IF(B970="","",SUM($D$6:D970)),C971*($G$2/12))</f>
        <v/>
      </c>
      <c r="E971" s="2" t="str">
        <f>IF(B971="",IF(B970="","",SUM($E$6:E970)),(E970+(C970*((1+$G$1)^(1/12)-1))/($J$2-B969)))</f>
        <v/>
      </c>
      <c r="F971" s="2" t="str">
        <f>IF(B971="",IF(B970="","",SUM($F$6:F970)),D971+E971)</f>
        <v/>
      </c>
      <c r="H971" s="1" t="str">
        <f t="shared" si="115"/>
        <v/>
      </c>
      <c r="I971" s="2" t="str">
        <f t="shared" si="116"/>
        <v/>
      </c>
      <c r="J971" s="2" t="str">
        <f>IF(H971="",IF(H970="","",SUM(J$6:J970)),I971*($G$2/12))</f>
        <v/>
      </c>
      <c r="K971" s="2" t="str">
        <f>IF(H971="",IF(H970="","",SUM($K$6:K970)),L971-J971)</f>
        <v/>
      </c>
      <c r="L971" s="2" t="str">
        <f>IF(H971="",IF(H970="","",SUM($L$6:L970)),I971*(100%+($G$2/12))^($J$2-H970)*($G$2/12)/((100%+$G$2/12)^($J$2-H970)-1))</f>
        <v/>
      </c>
      <c r="P971" s="44" t="str">
        <f t="shared" si="114"/>
        <v/>
      </c>
      <c r="Q971" s="44" t="str">
        <f t="shared" si="117"/>
        <v/>
      </c>
      <c r="R971" s="2" t="str">
        <f t="shared" si="118"/>
        <v/>
      </c>
      <c r="S971" s="12" t="str">
        <f t="shared" si="119"/>
        <v/>
      </c>
    </row>
    <row r="972" spans="3:19" x14ac:dyDescent="0.35">
      <c r="C972" s="2" t="str">
        <f t="shared" si="120"/>
        <v/>
      </c>
      <c r="D972" s="2" t="str">
        <f>IF(B972="",IF(B971="","",SUM($D$6:D971)),C972*($G$2/12))</f>
        <v/>
      </c>
      <c r="E972" s="2" t="str">
        <f>IF(B972="",IF(B971="","",SUM($E$6:E971)),(E971+(C971*((1+$G$1)^(1/12)-1))/($J$2-B970)))</f>
        <v/>
      </c>
      <c r="F972" s="2" t="str">
        <f>IF(B972="",IF(B971="","",SUM($F$6:F971)),D972+E972)</f>
        <v/>
      </c>
      <c r="H972" s="1" t="str">
        <f t="shared" si="115"/>
        <v/>
      </c>
      <c r="I972" s="2" t="str">
        <f t="shared" si="116"/>
        <v/>
      </c>
      <c r="J972" s="2" t="str">
        <f>IF(H972="",IF(H971="","",SUM(J$6:J971)),I972*($G$2/12))</f>
        <v/>
      </c>
      <c r="K972" s="2" t="str">
        <f>IF(H972="",IF(H971="","",SUM($K$6:K971)),L972-J972)</f>
        <v/>
      </c>
      <c r="L972" s="2" t="str">
        <f>IF(H972="",IF(H971="","",SUM($L$6:L971)),I972*(100%+($G$2/12))^($J$2-H971)*($G$2/12)/((100%+$G$2/12)^($J$2-H971)-1))</f>
        <v/>
      </c>
      <c r="P972" s="44" t="str">
        <f t="shared" si="114"/>
        <v/>
      </c>
      <c r="Q972" s="44" t="str">
        <f t="shared" si="117"/>
        <v/>
      </c>
      <c r="R972" s="2" t="str">
        <f t="shared" si="118"/>
        <v/>
      </c>
      <c r="S972" s="12" t="str">
        <f t="shared" si="119"/>
        <v/>
      </c>
    </row>
    <row r="973" spans="3:19" x14ac:dyDescent="0.35">
      <c r="C973" s="2" t="str">
        <f t="shared" si="120"/>
        <v/>
      </c>
      <c r="D973" s="2" t="str">
        <f>IF(B973="",IF(B972="","",SUM($D$6:D972)),C973*($G$2/12))</f>
        <v/>
      </c>
      <c r="E973" s="2" t="str">
        <f>IF(B973="",IF(B972="","",SUM($E$6:E972)),(E972+(C972*((1+$G$1)^(1/12)-1))/($J$2-B971)))</f>
        <v/>
      </c>
      <c r="F973" s="2" t="str">
        <f>IF(B973="",IF(B972="","",SUM($F$6:F972)),D973+E973)</f>
        <v/>
      </c>
      <c r="H973" s="1" t="str">
        <f t="shared" si="115"/>
        <v/>
      </c>
      <c r="I973" s="2" t="str">
        <f t="shared" si="116"/>
        <v/>
      </c>
      <c r="J973" s="2" t="str">
        <f>IF(H973="",IF(H972="","",SUM(J$6:J972)),I973*($G$2/12))</f>
        <v/>
      </c>
      <c r="K973" s="2" t="str">
        <f>IF(H973="",IF(H972="","",SUM($K$6:K972)),L973-J973)</f>
        <v/>
      </c>
      <c r="L973" s="2" t="str">
        <f>IF(H973="",IF(H972="","",SUM($L$6:L972)),I973*(100%+($G$2/12))^($J$2-H972)*($G$2/12)/((100%+$G$2/12)^($J$2-H972)-1))</f>
        <v/>
      </c>
      <c r="P973" s="44" t="str">
        <f t="shared" si="114"/>
        <v/>
      </c>
      <c r="Q973" s="44" t="str">
        <f t="shared" si="117"/>
        <v/>
      </c>
      <c r="R973" s="2" t="str">
        <f t="shared" si="118"/>
        <v/>
      </c>
      <c r="S973" s="12" t="str">
        <f t="shared" si="119"/>
        <v/>
      </c>
    </row>
    <row r="974" spans="3:19" x14ac:dyDescent="0.35">
      <c r="C974" s="2" t="str">
        <f t="shared" si="120"/>
        <v/>
      </c>
      <c r="D974" s="2" t="str">
        <f>IF(B974="",IF(B973="","",SUM($D$6:D973)),C974*($G$2/12))</f>
        <v/>
      </c>
      <c r="E974" s="2" t="str">
        <f>IF(B974="",IF(B973="","",SUM($E$6:E973)),(E973+(C973*((1+$G$1)^(1/12)-1))/($J$2-B972)))</f>
        <v/>
      </c>
      <c r="F974" s="2" t="str">
        <f>IF(B974="",IF(B973="","",SUM($F$6:F973)),D974+E974)</f>
        <v/>
      </c>
      <c r="H974" s="1" t="str">
        <f t="shared" si="115"/>
        <v/>
      </c>
      <c r="I974" s="2" t="str">
        <f t="shared" si="116"/>
        <v/>
      </c>
      <c r="J974" s="2" t="str">
        <f>IF(H974="",IF(H973="","",SUM(J$6:J973)),I974*($G$2/12))</f>
        <v/>
      </c>
      <c r="K974" s="2" t="str">
        <f>IF(H974="",IF(H973="","",SUM($K$6:K973)),L974-J974)</f>
        <v/>
      </c>
      <c r="L974" s="2" t="str">
        <f>IF(H974="",IF(H973="","",SUM($L$6:L973)),I974*(100%+($G$2/12))^($J$2-H973)*($G$2/12)/((100%+$G$2/12)^($J$2-H973)-1))</f>
        <v/>
      </c>
      <c r="P974" s="44" t="str">
        <f t="shared" si="114"/>
        <v/>
      </c>
      <c r="Q974" s="44" t="str">
        <f t="shared" si="117"/>
        <v/>
      </c>
      <c r="R974" s="2" t="str">
        <f t="shared" si="118"/>
        <v/>
      </c>
      <c r="S974" s="12" t="str">
        <f t="shared" si="119"/>
        <v/>
      </c>
    </row>
    <row r="975" spans="3:19" x14ac:dyDescent="0.35">
      <c r="C975" s="2" t="str">
        <f t="shared" si="120"/>
        <v/>
      </c>
      <c r="D975" s="2" t="str">
        <f>IF(B975="",IF(B974="","",SUM($D$6:D974)),C975*($G$2/12))</f>
        <v/>
      </c>
      <c r="E975" s="2" t="str">
        <f>IF(B975="",IF(B974="","",SUM($E$6:E974)),(E974+(C974*((1+$G$1)^(1/12)-1))/($J$2-B973)))</f>
        <v/>
      </c>
      <c r="F975" s="2" t="str">
        <f>IF(B975="",IF(B974="","",SUM($F$6:F974)),D975+E975)</f>
        <v/>
      </c>
      <c r="H975" s="1" t="str">
        <f t="shared" si="115"/>
        <v/>
      </c>
      <c r="I975" s="2" t="str">
        <f t="shared" si="116"/>
        <v/>
      </c>
      <c r="J975" s="2" t="str">
        <f>IF(H975="",IF(H974="","",SUM(J$6:J974)),I975*($G$2/12))</f>
        <v/>
      </c>
      <c r="K975" s="2" t="str">
        <f>IF(H975="",IF(H974="","",SUM($K$6:K974)),L975-J975)</f>
        <v/>
      </c>
      <c r="L975" s="2" t="str">
        <f>IF(H975="",IF(H974="","",SUM($L$6:L974)),I975*(100%+($G$2/12))^($J$2-H974)*($G$2/12)/((100%+$G$2/12)^($J$2-H974)-1))</f>
        <v/>
      </c>
      <c r="P975" s="44" t="str">
        <f t="shared" si="114"/>
        <v/>
      </c>
      <c r="Q975" s="44" t="str">
        <f t="shared" si="117"/>
        <v/>
      </c>
      <c r="R975" s="2" t="str">
        <f t="shared" si="118"/>
        <v/>
      </c>
      <c r="S975" s="12" t="str">
        <f t="shared" si="119"/>
        <v/>
      </c>
    </row>
    <row r="976" spans="3:19" x14ac:dyDescent="0.35">
      <c r="C976" s="2" t="str">
        <f t="shared" si="120"/>
        <v/>
      </c>
      <c r="D976" s="2" t="str">
        <f>IF(B976="",IF(B975="","",SUM($D$6:D975)),C976*($G$2/12))</f>
        <v/>
      </c>
      <c r="E976" s="2" t="str">
        <f>IF(B976="",IF(B975="","",SUM($E$6:E975)),(E975+(C975*((1+$G$1)^(1/12)-1))/($J$2-B974)))</f>
        <v/>
      </c>
      <c r="F976" s="2" t="str">
        <f>IF(B976="",IF(B975="","",SUM($F$6:F975)),D976+E976)</f>
        <v/>
      </c>
      <c r="H976" s="1" t="str">
        <f t="shared" si="115"/>
        <v/>
      </c>
      <c r="I976" s="2" t="str">
        <f t="shared" si="116"/>
        <v/>
      </c>
      <c r="J976" s="2" t="str">
        <f>IF(H976="",IF(H975="","",SUM(J$6:J975)),I976*($G$2/12))</f>
        <v/>
      </c>
      <c r="K976" s="2" t="str">
        <f>IF(H976="",IF(H975="","",SUM($K$6:K975)),L976-J976)</f>
        <v/>
      </c>
      <c r="L976" s="2" t="str">
        <f>IF(H976="",IF(H975="","",SUM($L$6:L975)),I976*(100%+($G$2/12))^($J$2-H975)*($G$2/12)/((100%+$G$2/12)^($J$2-H975)-1))</f>
        <v/>
      </c>
      <c r="P976" s="44" t="str">
        <f t="shared" si="114"/>
        <v/>
      </c>
      <c r="Q976" s="44" t="str">
        <f t="shared" si="117"/>
        <v/>
      </c>
      <c r="R976" s="2" t="str">
        <f t="shared" si="118"/>
        <v/>
      </c>
      <c r="S976" s="12" t="str">
        <f t="shared" si="119"/>
        <v/>
      </c>
    </row>
    <row r="977" spans="3:19" x14ac:dyDescent="0.35">
      <c r="C977" s="2" t="str">
        <f t="shared" si="120"/>
        <v/>
      </c>
      <c r="D977" s="2" t="str">
        <f>IF(B977="",IF(B976="","",SUM($D$6:D976)),C977*($G$2/12))</f>
        <v/>
      </c>
      <c r="E977" s="2" t="str">
        <f>IF(B977="",IF(B976="","",SUM($E$6:E976)),(E976+(C976*((1+$G$1)^(1/12)-1))/($J$2-B975)))</f>
        <v/>
      </c>
      <c r="F977" s="2" t="str">
        <f>IF(B977="",IF(B976="","",SUM($F$6:F976)),D977+E977)</f>
        <v/>
      </c>
      <c r="H977" s="1" t="str">
        <f t="shared" si="115"/>
        <v/>
      </c>
      <c r="I977" s="2" t="str">
        <f t="shared" si="116"/>
        <v/>
      </c>
      <c r="J977" s="2" t="str">
        <f>IF(H977="",IF(H976="","",SUM(J$6:J976)),I977*($G$2/12))</f>
        <v/>
      </c>
      <c r="K977" s="2" t="str">
        <f>IF(H977="",IF(H976="","",SUM($K$6:K976)),L977-J977)</f>
        <v/>
      </c>
      <c r="L977" s="2" t="str">
        <f>IF(H977="",IF(H976="","",SUM($L$6:L976)),I977*(100%+($G$2/12))^($J$2-H976)*($G$2/12)/((100%+$G$2/12)^($J$2-H976)-1))</f>
        <v/>
      </c>
      <c r="P977" s="44" t="str">
        <f t="shared" si="114"/>
        <v/>
      </c>
      <c r="Q977" s="44" t="str">
        <f t="shared" si="117"/>
        <v/>
      </c>
      <c r="R977" s="2" t="str">
        <f t="shared" si="118"/>
        <v/>
      </c>
      <c r="S977" s="12" t="str">
        <f t="shared" si="119"/>
        <v/>
      </c>
    </row>
    <row r="978" spans="3:19" x14ac:dyDescent="0.35">
      <c r="C978" s="2" t="str">
        <f t="shared" si="120"/>
        <v/>
      </c>
      <c r="D978" s="2" t="str">
        <f>IF(B978="",IF(B977="","",SUM($D$6:D977)),C978*($G$2/12))</f>
        <v/>
      </c>
      <c r="E978" s="2" t="str">
        <f>IF(B978="",IF(B977="","",SUM($E$6:E977)),(E977+(C977*((1+$G$1)^(1/12)-1))/($J$2-B976)))</f>
        <v/>
      </c>
      <c r="F978" s="2" t="str">
        <f>IF(B978="",IF(B977="","",SUM($F$6:F977)),D978+E978)</f>
        <v/>
      </c>
      <c r="H978" s="1" t="str">
        <f t="shared" si="115"/>
        <v/>
      </c>
      <c r="I978" s="2" t="str">
        <f t="shared" si="116"/>
        <v/>
      </c>
      <c r="J978" s="2" t="str">
        <f>IF(H978="",IF(H977="","",SUM(J$6:J977)),I978*($G$2/12))</f>
        <v/>
      </c>
      <c r="K978" s="2" t="str">
        <f>IF(H978="",IF(H977="","",SUM($K$6:K977)),L978-J978)</f>
        <v/>
      </c>
      <c r="L978" s="2" t="str">
        <f>IF(H978="",IF(H977="","",SUM($L$6:L977)),I978*(100%+($G$2/12))^($J$2-H977)*($G$2/12)/((100%+$G$2/12)^($J$2-H977)-1))</f>
        <v/>
      </c>
      <c r="P978" s="44" t="str">
        <f t="shared" si="114"/>
        <v/>
      </c>
      <c r="Q978" s="44" t="str">
        <f t="shared" si="117"/>
        <v/>
      </c>
      <c r="R978" s="2" t="str">
        <f t="shared" si="118"/>
        <v/>
      </c>
      <c r="S978" s="12" t="str">
        <f t="shared" si="119"/>
        <v/>
      </c>
    </row>
    <row r="979" spans="3:19" x14ac:dyDescent="0.35">
      <c r="C979" s="2" t="str">
        <f t="shared" si="120"/>
        <v/>
      </c>
      <c r="D979" s="2" t="str">
        <f>IF(B979="",IF(B978="","",SUM($D$6:D978)),C979*($G$2/12))</f>
        <v/>
      </c>
      <c r="E979" s="2" t="str">
        <f>IF(B979="",IF(B978="","",SUM($E$6:E978)),(E978+(C978*((1+$G$1)^(1/12)-1))/($J$2-B977)))</f>
        <v/>
      </c>
      <c r="F979" s="2" t="str">
        <f>IF(B979="",IF(B978="","",SUM($F$6:F978)),D979+E979)</f>
        <v/>
      </c>
      <c r="H979" s="1" t="str">
        <f t="shared" si="115"/>
        <v/>
      </c>
      <c r="I979" s="2" t="str">
        <f t="shared" si="116"/>
        <v/>
      </c>
      <c r="J979" s="2" t="str">
        <f>IF(H979="",IF(H978="","",SUM(J$6:J978)),I979*($G$2/12))</f>
        <v/>
      </c>
      <c r="K979" s="2" t="str">
        <f>IF(H979="",IF(H978="","",SUM($K$6:K978)),L979-J979)</f>
        <v/>
      </c>
      <c r="L979" s="2" t="str">
        <f>IF(H979="",IF(H978="","",SUM($L$6:L978)),I979*(100%+($G$2/12))^($J$2-H978)*($G$2/12)/((100%+$G$2/12)^($J$2-H978)-1))</f>
        <v/>
      </c>
      <c r="P979" s="44" t="str">
        <f t="shared" si="114"/>
        <v/>
      </c>
      <c r="Q979" s="44" t="str">
        <f t="shared" si="117"/>
        <v/>
      </c>
      <c r="R979" s="2" t="str">
        <f t="shared" si="118"/>
        <v/>
      </c>
      <c r="S979" s="12" t="str">
        <f t="shared" si="119"/>
        <v/>
      </c>
    </row>
    <row r="980" spans="3:19" x14ac:dyDescent="0.35">
      <c r="C980" s="2" t="str">
        <f t="shared" si="120"/>
        <v/>
      </c>
      <c r="D980" s="2" t="str">
        <f>IF(B980="",IF(B979="","",SUM($D$6:D979)),C980*($G$2/12))</f>
        <v/>
      </c>
      <c r="E980" s="2" t="str">
        <f>IF(B980="",IF(B979="","",SUM($E$6:E979)),(E979+(C979*((1+$G$1)^(1/12)-1))/($J$2-B978)))</f>
        <v/>
      </c>
      <c r="F980" s="2" t="str">
        <f>IF(B980="",IF(B979="","",SUM($F$6:F979)),D980+E980)</f>
        <v/>
      </c>
      <c r="H980" s="1" t="str">
        <f t="shared" si="115"/>
        <v/>
      </c>
      <c r="I980" s="2" t="str">
        <f t="shared" si="116"/>
        <v/>
      </c>
      <c r="J980" s="2" t="str">
        <f>IF(H980="",IF(H979="","",SUM(J$6:J979)),I980*($G$2/12))</f>
        <v/>
      </c>
      <c r="K980" s="2" t="str">
        <f>IF(H980="",IF(H979="","",SUM($K$6:K979)),L980-J980)</f>
        <v/>
      </c>
      <c r="L980" s="2" t="str">
        <f>IF(H980="",IF(H979="","",SUM($L$6:L979)),I980*(100%+($G$2/12))^($J$2-H979)*($G$2/12)/((100%+$G$2/12)^($J$2-H979)-1))</f>
        <v/>
      </c>
      <c r="P980" s="44" t="str">
        <f t="shared" si="114"/>
        <v/>
      </c>
      <c r="Q980" s="44" t="str">
        <f t="shared" si="117"/>
        <v/>
      </c>
      <c r="R980" s="2" t="str">
        <f t="shared" si="118"/>
        <v/>
      </c>
      <c r="S980" s="12" t="str">
        <f t="shared" si="119"/>
        <v/>
      </c>
    </row>
    <row r="981" spans="3:19" x14ac:dyDescent="0.35">
      <c r="C981" s="2" t="str">
        <f t="shared" si="120"/>
        <v/>
      </c>
      <c r="D981" s="2" t="str">
        <f>IF(B981="",IF(B980="","",SUM($D$6:D980)),C981*($G$2/12))</f>
        <v/>
      </c>
      <c r="E981" s="2" t="str">
        <f>IF(B981="",IF(B980="","",SUM($E$6:E980)),(E980+(C980*((1+$G$1)^(1/12)-1))/($J$2-B979)))</f>
        <v/>
      </c>
      <c r="F981" s="2" t="str">
        <f>IF(B981="",IF(B980="","",SUM($F$6:F980)),D981+E981)</f>
        <v/>
      </c>
      <c r="H981" s="1" t="str">
        <f t="shared" si="115"/>
        <v/>
      </c>
      <c r="I981" s="2" t="str">
        <f t="shared" si="116"/>
        <v/>
      </c>
      <c r="J981" s="2" t="str">
        <f>IF(H981="",IF(H980="","",SUM(J$6:J980)),I981*($G$2/12))</f>
        <v/>
      </c>
      <c r="K981" s="2" t="str">
        <f>IF(H981="",IF(H980="","",SUM($K$6:K980)),L981-J981)</f>
        <v/>
      </c>
      <c r="L981" s="2" t="str">
        <f>IF(H981="",IF(H980="","",SUM($L$6:L980)),I981*(100%+($G$2/12))^($J$2-H980)*($G$2/12)/((100%+$G$2/12)^($J$2-H980)-1))</f>
        <v/>
      </c>
      <c r="P981" s="44" t="str">
        <f t="shared" si="114"/>
        <v/>
      </c>
      <c r="Q981" s="44" t="str">
        <f t="shared" si="117"/>
        <v/>
      </c>
      <c r="R981" s="2" t="str">
        <f t="shared" si="118"/>
        <v/>
      </c>
      <c r="S981" s="12" t="str">
        <f t="shared" si="119"/>
        <v/>
      </c>
    </row>
    <row r="982" spans="3:19" x14ac:dyDescent="0.35">
      <c r="C982" s="2" t="str">
        <f t="shared" si="120"/>
        <v/>
      </c>
      <c r="D982" s="2" t="str">
        <f>IF(B982="",IF(B981="","",SUM($D$6:D981)),C982*($G$2/12))</f>
        <v/>
      </c>
      <c r="E982" s="2" t="str">
        <f>IF(B982="",IF(B981="","",SUM($E$6:E981)),(E981+(C981*((1+$G$1)^(1/12)-1))/($J$2-B980)))</f>
        <v/>
      </c>
      <c r="F982" s="2" t="str">
        <f>IF(B982="",IF(B981="","",SUM($F$6:F981)),D982+E982)</f>
        <v/>
      </c>
      <c r="H982" s="1" t="str">
        <f t="shared" si="115"/>
        <v/>
      </c>
      <c r="I982" s="2" t="str">
        <f t="shared" si="116"/>
        <v/>
      </c>
      <c r="J982" s="2" t="str">
        <f>IF(H982="",IF(H981="","",SUM(J$6:J981)),I982*($G$2/12))</f>
        <v/>
      </c>
      <c r="K982" s="2" t="str">
        <f>IF(H982="",IF(H981="","",SUM($K$6:K981)),L982-J982)</f>
        <v/>
      </c>
      <c r="L982" s="2" t="str">
        <f>IF(H982="",IF(H981="","",SUM($L$6:L981)),I982*(100%+($G$2/12))^($J$2-H981)*($G$2/12)/((100%+$G$2/12)^($J$2-H981)-1))</f>
        <v/>
      </c>
      <c r="P982" s="44" t="str">
        <f t="shared" si="114"/>
        <v/>
      </c>
      <c r="Q982" s="44" t="str">
        <f t="shared" si="117"/>
        <v/>
      </c>
      <c r="R982" s="2" t="str">
        <f t="shared" si="118"/>
        <v/>
      </c>
      <c r="S982" s="12" t="str">
        <f t="shared" si="119"/>
        <v/>
      </c>
    </row>
    <row r="983" spans="3:19" x14ac:dyDescent="0.35">
      <c r="C983" s="2" t="str">
        <f t="shared" si="120"/>
        <v/>
      </c>
      <c r="D983" s="2" t="str">
        <f>IF(B983="",IF(B982="","",SUM($D$6:D982)),C983*($G$2/12))</f>
        <v/>
      </c>
      <c r="E983" s="2" t="str">
        <f>IF(B983="",IF(B982="","",SUM($E$6:E982)),(E982+(C982*((1+$G$1)^(1/12)-1))/($J$2-B981)))</f>
        <v/>
      </c>
      <c r="F983" s="2" t="str">
        <f>IF(B983="",IF(B982="","",SUM($F$6:F982)),D983+E983)</f>
        <v/>
      </c>
      <c r="H983" s="1" t="str">
        <f t="shared" si="115"/>
        <v/>
      </c>
      <c r="I983" s="2" t="str">
        <f t="shared" si="116"/>
        <v/>
      </c>
      <c r="J983" s="2" t="str">
        <f>IF(H983="",IF(H982="","",SUM(J$6:J982)),I983*($G$2/12))</f>
        <v/>
      </c>
      <c r="K983" s="2" t="str">
        <f>IF(H983="",IF(H982="","",SUM($K$6:K982)),L983-J983)</f>
        <v/>
      </c>
      <c r="L983" s="2" t="str">
        <f>IF(H983="",IF(H982="","",SUM($L$6:L982)),I983*(100%+($G$2/12))^($J$2-H982)*($G$2/12)/((100%+$G$2/12)^($J$2-H982)-1))</f>
        <v/>
      </c>
      <c r="P983" s="44" t="str">
        <f t="shared" si="114"/>
        <v/>
      </c>
      <c r="Q983" s="44" t="str">
        <f t="shared" si="117"/>
        <v/>
      </c>
      <c r="R983" s="2" t="str">
        <f t="shared" si="118"/>
        <v/>
      </c>
      <c r="S983" s="12" t="str">
        <f t="shared" si="119"/>
        <v/>
      </c>
    </row>
    <row r="984" spans="3:19" x14ac:dyDescent="0.35">
      <c r="C984" s="2" t="str">
        <f t="shared" si="120"/>
        <v/>
      </c>
      <c r="D984" s="2" t="str">
        <f>IF(B984="",IF(B983="","",SUM($D$6:D983)),C984*($G$2/12))</f>
        <v/>
      </c>
      <c r="E984" s="2" t="str">
        <f>IF(B984="",IF(B983="","",SUM($E$6:E983)),(E983+(C983*((1+$G$1)^(1/12)-1))/($J$2-B982)))</f>
        <v/>
      </c>
      <c r="F984" s="2" t="str">
        <f>IF(B984="",IF(B983="","",SUM($F$6:F983)),D984+E984)</f>
        <v/>
      </c>
      <c r="H984" s="1" t="str">
        <f t="shared" si="115"/>
        <v/>
      </c>
      <c r="I984" s="2" t="str">
        <f t="shared" si="116"/>
        <v/>
      </c>
      <c r="J984" s="2" t="str">
        <f>IF(H984="",IF(H983="","",SUM(J$6:J983)),I984*($G$2/12))</f>
        <v/>
      </c>
      <c r="K984" s="2" t="str">
        <f>IF(H984="",IF(H983="","",SUM($K$6:K983)),L984-J984)</f>
        <v/>
      </c>
      <c r="L984" s="2" t="str">
        <f>IF(H984="",IF(H983="","",SUM($L$6:L983)),I984*(100%+($G$2/12))^($J$2-H983)*($G$2/12)/((100%+$G$2/12)^($J$2-H983)-1))</f>
        <v/>
      </c>
      <c r="P984" s="44" t="str">
        <f t="shared" si="114"/>
        <v/>
      </c>
      <c r="Q984" s="44" t="str">
        <f t="shared" si="117"/>
        <v/>
      </c>
      <c r="R984" s="2" t="str">
        <f t="shared" si="118"/>
        <v/>
      </c>
      <c r="S984" s="12" t="str">
        <f t="shared" si="119"/>
        <v/>
      </c>
    </row>
    <row r="985" spans="3:19" x14ac:dyDescent="0.35">
      <c r="C985" s="2" t="str">
        <f t="shared" si="120"/>
        <v/>
      </c>
      <c r="D985" s="2" t="str">
        <f>IF(B985="",IF(B984="","",SUM($D$6:D984)),C985*($G$2/12))</f>
        <v/>
      </c>
      <c r="E985" s="2" t="str">
        <f>IF(B985="",IF(B984="","",SUM($E$6:E984)),(E984+(C984*((1+$G$1)^(1/12)-1))/($J$2-B983)))</f>
        <v/>
      </c>
      <c r="F985" s="2" t="str">
        <f>IF(B985="",IF(B984="","",SUM($F$6:F984)),D985+E985)</f>
        <v/>
      </c>
      <c r="H985" s="1" t="str">
        <f t="shared" si="115"/>
        <v/>
      </c>
      <c r="I985" s="2" t="str">
        <f t="shared" si="116"/>
        <v/>
      </c>
      <c r="J985" s="2" t="str">
        <f>IF(H985="",IF(H984="","",SUM(J$6:J984)),I985*($G$2/12))</f>
        <v/>
      </c>
      <c r="K985" s="2" t="str">
        <f>IF(H985="",IF(H984="","",SUM($K$6:K984)),L985-J985)</f>
        <v/>
      </c>
      <c r="L985" s="2" t="str">
        <f>IF(H985="",IF(H984="","",SUM($L$6:L984)),I985*(100%+($G$2/12))^($J$2-H984)*($G$2/12)/((100%+$G$2/12)^($J$2-H984)-1))</f>
        <v/>
      </c>
      <c r="P985" s="44" t="str">
        <f t="shared" si="114"/>
        <v/>
      </c>
      <c r="Q985" s="44" t="str">
        <f t="shared" si="117"/>
        <v/>
      </c>
      <c r="R985" s="2" t="str">
        <f t="shared" si="118"/>
        <v/>
      </c>
      <c r="S985" s="12" t="str">
        <f t="shared" si="119"/>
        <v/>
      </c>
    </row>
    <row r="986" spans="3:19" x14ac:dyDescent="0.35">
      <c r="C986" s="2" t="str">
        <f t="shared" si="120"/>
        <v/>
      </c>
      <c r="D986" s="2" t="str">
        <f>IF(B986="",IF(B985="","",SUM($D$6:D985)),C986*($G$2/12))</f>
        <v/>
      </c>
      <c r="E986" s="2" t="str">
        <f>IF(B986="",IF(B985="","",SUM($E$6:E985)),(E985+(C985*((1+$G$1)^(1/12)-1))/($J$2-B984)))</f>
        <v/>
      </c>
      <c r="F986" s="2" t="str">
        <f>IF(B986="",IF(B985="","",SUM($F$6:F985)),D986+E986)</f>
        <v/>
      </c>
      <c r="H986" s="1" t="str">
        <f t="shared" si="115"/>
        <v/>
      </c>
      <c r="I986" s="2" t="str">
        <f t="shared" si="116"/>
        <v/>
      </c>
      <c r="J986" s="2" t="str">
        <f>IF(H986="",IF(H985="","",SUM(J$6:J985)),I986*($G$2/12))</f>
        <v/>
      </c>
      <c r="K986" s="2" t="str">
        <f>IF(H986="",IF(H985="","",SUM($K$6:K985)),L986-J986)</f>
        <v/>
      </c>
      <c r="L986" s="2" t="str">
        <f>IF(H986="",IF(H985="","",SUM($L$6:L985)),I986*(100%+($G$2/12))^($J$2-H985)*($G$2/12)/((100%+$G$2/12)^($J$2-H985)-1))</f>
        <v/>
      </c>
      <c r="P986" s="44" t="str">
        <f t="shared" si="114"/>
        <v/>
      </c>
      <c r="Q986" s="44" t="str">
        <f t="shared" si="117"/>
        <v/>
      </c>
      <c r="R986" s="2" t="str">
        <f t="shared" si="118"/>
        <v/>
      </c>
      <c r="S986" s="12" t="str">
        <f t="shared" si="119"/>
        <v/>
      </c>
    </row>
    <row r="987" spans="3:19" x14ac:dyDescent="0.35">
      <c r="C987" s="2" t="str">
        <f t="shared" si="120"/>
        <v/>
      </c>
      <c r="D987" s="2" t="str">
        <f>IF(B987="",IF(B986="","",SUM($D$6:D986)),C987*($G$2/12))</f>
        <v/>
      </c>
      <c r="E987" s="2" t="str">
        <f>IF(B987="",IF(B986="","",SUM($E$6:E986)),(E986+(C986*((1+$G$1)^(1/12)-1))/($J$2-B985)))</f>
        <v/>
      </c>
      <c r="F987" s="2" t="str">
        <f>IF(B987="",IF(B986="","",SUM($F$6:F986)),D987+E987)</f>
        <v/>
      </c>
      <c r="H987" s="1" t="str">
        <f t="shared" si="115"/>
        <v/>
      </c>
      <c r="I987" s="2" t="str">
        <f t="shared" si="116"/>
        <v/>
      </c>
      <c r="J987" s="2" t="str">
        <f>IF(H987="",IF(H986="","",SUM(J$6:J986)),I987*($G$2/12))</f>
        <v/>
      </c>
      <c r="K987" s="2" t="str">
        <f>IF(H987="",IF(H986="","",SUM($K$6:K986)),L987-J987)</f>
        <v/>
      </c>
      <c r="L987" s="2" t="str">
        <f>IF(H987="",IF(H986="","",SUM($L$6:L986)),I987*(100%+($G$2/12))^($J$2-H986)*($G$2/12)/((100%+$G$2/12)^($J$2-H986)-1))</f>
        <v/>
      </c>
      <c r="P987" s="44" t="str">
        <f t="shared" si="114"/>
        <v/>
      </c>
      <c r="Q987" s="44" t="str">
        <f t="shared" si="117"/>
        <v/>
      </c>
      <c r="R987" s="2" t="str">
        <f t="shared" si="118"/>
        <v/>
      </c>
      <c r="S987" s="12" t="str">
        <f t="shared" si="119"/>
        <v/>
      </c>
    </row>
    <row r="988" spans="3:19" x14ac:dyDescent="0.35">
      <c r="C988" s="2" t="str">
        <f t="shared" si="120"/>
        <v/>
      </c>
      <c r="D988" s="2" t="str">
        <f>IF(B988="",IF(B987="","",SUM($D$6:D987)),C988*($G$2/12))</f>
        <v/>
      </c>
      <c r="E988" s="2" t="str">
        <f>IF(B988="",IF(B987="","",SUM($E$6:E987)),(E987+(C987*((1+$G$1)^(1/12)-1))/($J$2-B986)))</f>
        <v/>
      </c>
      <c r="F988" s="2" t="str">
        <f>IF(B988="",IF(B987="","",SUM($F$6:F987)),D988+E988)</f>
        <v/>
      </c>
      <c r="H988" s="1" t="str">
        <f t="shared" si="115"/>
        <v/>
      </c>
      <c r="I988" s="2" t="str">
        <f t="shared" si="116"/>
        <v/>
      </c>
      <c r="J988" s="2" t="str">
        <f>IF(H988="",IF(H987="","",SUM(J$6:J987)),I988*($G$2/12))</f>
        <v/>
      </c>
      <c r="K988" s="2" t="str">
        <f>IF(H988="",IF(H987="","",SUM($K$6:K987)),L988-J988)</f>
        <v/>
      </c>
      <c r="L988" s="2" t="str">
        <f>IF(H988="",IF(H987="","",SUM($L$6:L987)),I988*(100%+($G$2/12))^($J$2-H987)*($G$2/12)/((100%+$G$2/12)^($J$2-H987)-1))</f>
        <v/>
      </c>
      <c r="P988" s="44" t="str">
        <f t="shared" si="114"/>
        <v/>
      </c>
      <c r="Q988" s="44" t="str">
        <f t="shared" si="117"/>
        <v/>
      </c>
      <c r="R988" s="2" t="str">
        <f t="shared" si="118"/>
        <v/>
      </c>
      <c r="S988" s="12" t="str">
        <f t="shared" si="119"/>
        <v/>
      </c>
    </row>
    <row r="989" spans="3:19" x14ac:dyDescent="0.35">
      <c r="C989" s="2" t="str">
        <f t="shared" si="120"/>
        <v/>
      </c>
      <c r="D989" s="2" t="str">
        <f>IF(B989="",IF(B988="","",SUM($D$6:D988)),C989*($G$2/12))</f>
        <v/>
      </c>
      <c r="E989" s="2" t="str">
        <f>IF(B989="",IF(B988="","",SUM($E$6:E988)),(E988+(C988*((1+$G$1)^(1/12)-1))/($J$2-B987)))</f>
        <v/>
      </c>
      <c r="F989" s="2" t="str">
        <f>IF(B989="",IF(B988="","",SUM($F$6:F988)),D989+E989)</f>
        <v/>
      </c>
      <c r="H989" s="1" t="str">
        <f t="shared" si="115"/>
        <v/>
      </c>
      <c r="I989" s="2" t="str">
        <f t="shared" si="116"/>
        <v/>
      </c>
      <c r="J989" s="2" t="str">
        <f>IF(H989="",IF(H988="","",SUM(J$6:J988)),I989*($G$2/12))</f>
        <v/>
      </c>
      <c r="K989" s="2" t="str">
        <f>IF(H989="",IF(H988="","",SUM($K$6:K988)),L989-J989)</f>
        <v/>
      </c>
      <c r="L989" s="2" t="str">
        <f>IF(H989="",IF(H988="","",SUM($L$6:L988)),I989*(100%+($G$2/12))^($J$2-H988)*($G$2/12)/((100%+$G$2/12)^($J$2-H988)-1))</f>
        <v/>
      </c>
      <c r="P989" s="44" t="str">
        <f t="shared" si="114"/>
        <v/>
      </c>
      <c r="Q989" s="44" t="str">
        <f t="shared" si="117"/>
        <v/>
      </c>
      <c r="R989" s="2" t="str">
        <f t="shared" si="118"/>
        <v/>
      </c>
      <c r="S989" s="12" t="str">
        <f t="shared" si="119"/>
        <v/>
      </c>
    </row>
    <row r="990" spans="3:19" x14ac:dyDescent="0.35">
      <c r="C990" s="2" t="str">
        <f t="shared" si="120"/>
        <v/>
      </c>
      <c r="D990" s="2" t="str">
        <f>IF(B990="",IF(B989="","",SUM($D$6:D989)),C990*($G$2/12))</f>
        <v/>
      </c>
      <c r="E990" s="2" t="str">
        <f>IF(B990="",IF(B989="","",SUM($E$6:E989)),(E989+(C989*((1+$G$1)^(1/12)-1))/($J$2-B988)))</f>
        <v/>
      </c>
      <c r="F990" s="2" t="str">
        <f>IF(B990="",IF(B989="","",SUM($F$6:F989)),D990+E990)</f>
        <v/>
      </c>
      <c r="H990" s="1" t="str">
        <f t="shared" si="115"/>
        <v/>
      </c>
      <c r="I990" s="2" t="str">
        <f t="shared" si="116"/>
        <v/>
      </c>
      <c r="J990" s="2" t="str">
        <f>IF(H990="",IF(H989="","",SUM(J$6:J989)),I990*($G$2/12))</f>
        <v/>
      </c>
      <c r="K990" s="2" t="str">
        <f>IF(H990="",IF(H989="","",SUM($K$6:K989)),L990-J990)</f>
        <v/>
      </c>
      <c r="L990" s="2" t="str">
        <f>IF(H990="",IF(H989="","",SUM($L$6:L989)),I990*(100%+($G$2/12))^($J$2-H989)*($G$2/12)/((100%+$G$2/12)^($J$2-H989)-1))</f>
        <v/>
      </c>
      <c r="P990" s="44" t="str">
        <f t="shared" si="114"/>
        <v/>
      </c>
      <c r="Q990" s="44" t="str">
        <f t="shared" si="117"/>
        <v/>
      </c>
      <c r="R990" s="2" t="str">
        <f t="shared" si="118"/>
        <v/>
      </c>
      <c r="S990" s="12" t="str">
        <f t="shared" si="119"/>
        <v/>
      </c>
    </row>
    <row r="991" spans="3:19" x14ac:dyDescent="0.35">
      <c r="C991" s="2" t="str">
        <f t="shared" si="120"/>
        <v/>
      </c>
      <c r="D991" s="2" t="str">
        <f>IF(B991="",IF(B990="","",SUM($D$6:D990)),C991*($G$2/12))</f>
        <v/>
      </c>
      <c r="E991" s="2" t="str">
        <f>IF(B991="",IF(B990="","",SUM($E$6:E990)),(E990+(C990*((1+$G$1)^(1/12)-1))/($J$2-B989)))</f>
        <v/>
      </c>
      <c r="F991" s="2" t="str">
        <f>IF(B991="",IF(B990="","",SUM($F$6:F990)),D991+E991)</f>
        <v/>
      </c>
      <c r="H991" s="1" t="str">
        <f t="shared" si="115"/>
        <v/>
      </c>
      <c r="I991" s="2" t="str">
        <f t="shared" si="116"/>
        <v/>
      </c>
      <c r="J991" s="2" t="str">
        <f>IF(H991="",IF(H990="","",SUM(J$6:J990)),I991*($G$2/12))</f>
        <v/>
      </c>
      <c r="K991" s="2" t="str">
        <f>IF(H991="",IF(H990="","",SUM($K$6:K990)),L991-J991)</f>
        <v/>
      </c>
      <c r="L991" s="2" t="str">
        <f>IF(H991="",IF(H990="","",SUM($L$6:L990)),I991*(100%+($G$2/12))^($J$2-H990)*($G$2/12)/((100%+$G$2/12)^($J$2-H990)-1))</f>
        <v/>
      </c>
      <c r="P991" s="44" t="str">
        <f t="shared" si="114"/>
        <v/>
      </c>
      <c r="Q991" s="44" t="str">
        <f t="shared" si="117"/>
        <v/>
      </c>
      <c r="R991" s="2" t="str">
        <f t="shared" si="118"/>
        <v/>
      </c>
      <c r="S991" s="12" t="str">
        <f t="shared" si="119"/>
        <v/>
      </c>
    </row>
    <row r="992" spans="3:19" x14ac:dyDescent="0.35">
      <c r="C992" s="2" t="str">
        <f t="shared" si="120"/>
        <v/>
      </c>
      <c r="D992" s="2" t="str">
        <f>IF(B992="",IF(B991="","",SUM($D$6:D991)),C992*($G$2/12))</f>
        <v/>
      </c>
      <c r="E992" s="2" t="str">
        <f>IF(B992="",IF(B991="","",SUM($E$6:E991)),(E991+(C991*((1+$G$1)^(1/12)-1))/($J$2-B990)))</f>
        <v/>
      </c>
      <c r="F992" s="2" t="str">
        <f>IF(B992="",IF(B991="","",SUM($F$6:F991)),D992+E992)</f>
        <v/>
      </c>
      <c r="H992" s="1" t="str">
        <f t="shared" si="115"/>
        <v/>
      </c>
      <c r="I992" s="2" t="str">
        <f t="shared" si="116"/>
        <v/>
      </c>
      <c r="J992" s="2" t="str">
        <f>IF(H992="",IF(H991="","",SUM(J$6:J991)),I992*($G$2/12))</f>
        <v/>
      </c>
      <c r="K992" s="2" t="str">
        <f>IF(H992="",IF(H991="","",SUM($K$6:K991)),L992-J992)</f>
        <v/>
      </c>
      <c r="L992" s="2" t="str">
        <f>IF(H992="",IF(H991="","",SUM($L$6:L991)),I992*(100%+($G$2/12))^($J$2-H991)*($G$2/12)/((100%+$G$2/12)^($J$2-H991)-1))</f>
        <v/>
      </c>
      <c r="P992" s="44" t="str">
        <f t="shared" si="114"/>
        <v/>
      </c>
      <c r="Q992" s="44" t="str">
        <f t="shared" si="117"/>
        <v/>
      </c>
      <c r="R992" s="2" t="str">
        <f t="shared" si="118"/>
        <v/>
      </c>
      <c r="S992" s="12" t="str">
        <f t="shared" si="119"/>
        <v/>
      </c>
    </row>
    <row r="993" spans="3:19" x14ac:dyDescent="0.35">
      <c r="C993" s="2" t="str">
        <f t="shared" si="120"/>
        <v/>
      </c>
      <c r="D993" s="2" t="str">
        <f>IF(B993="",IF(B992="","",SUM($D$6:D992)),C993*($G$2/12))</f>
        <v/>
      </c>
      <c r="E993" s="2" t="str">
        <f>IF(B993="",IF(B992="","",SUM($E$6:E992)),(E992+(C992*((1+$G$1)^(1/12)-1))/($J$2-B991)))</f>
        <v/>
      </c>
      <c r="F993" s="2" t="str">
        <f>IF(B993="",IF(B992="","",SUM($F$6:F992)),D993+E993)</f>
        <v/>
      </c>
      <c r="H993" s="1" t="str">
        <f t="shared" si="115"/>
        <v/>
      </c>
      <c r="I993" s="2" t="str">
        <f t="shared" si="116"/>
        <v/>
      </c>
      <c r="J993" s="2" t="str">
        <f>IF(H993="",IF(H992="","",SUM(J$6:J992)),I993*($G$2/12))</f>
        <v/>
      </c>
      <c r="K993" s="2" t="str">
        <f>IF(H993="",IF(H992="","",SUM($K$6:K992)),L993-J993)</f>
        <v/>
      </c>
      <c r="L993" s="2" t="str">
        <f>IF(H993="",IF(H992="","",SUM($L$6:L992)),I993*(100%+($G$2/12))^($J$2-H992)*($G$2/12)/((100%+$G$2/12)^($J$2-H992)-1))</f>
        <v/>
      </c>
      <c r="P993" s="44" t="str">
        <f t="shared" si="114"/>
        <v/>
      </c>
      <c r="Q993" s="44" t="str">
        <f t="shared" si="117"/>
        <v/>
      </c>
      <c r="R993" s="2" t="str">
        <f t="shared" si="118"/>
        <v/>
      </c>
      <c r="S993" s="12" t="str">
        <f t="shared" si="119"/>
        <v/>
      </c>
    </row>
    <row r="994" spans="3:19" x14ac:dyDescent="0.35">
      <c r="C994" s="2" t="str">
        <f t="shared" si="120"/>
        <v/>
      </c>
      <c r="D994" s="2" t="str">
        <f>IF(B994="",IF(B993="","",SUM($D$6:D993)),C994*($G$2/12))</f>
        <v/>
      </c>
      <c r="E994" s="2" t="str">
        <f>IF(B994="",IF(B993="","",SUM($E$6:E993)),(E993+(C993*((1+$G$1)^(1/12)-1))/($J$2-B992)))</f>
        <v/>
      </c>
      <c r="F994" s="2" t="str">
        <f>IF(B994="",IF(B993="","",SUM($F$6:F993)),D994+E994)</f>
        <v/>
      </c>
      <c r="H994" s="1" t="str">
        <f t="shared" si="115"/>
        <v/>
      </c>
      <c r="I994" s="2" t="str">
        <f t="shared" si="116"/>
        <v/>
      </c>
      <c r="J994" s="2" t="str">
        <f>IF(H994="",IF(H993="","",SUM(J$6:J993)),I994*($G$2/12))</f>
        <v/>
      </c>
      <c r="K994" s="2" t="str">
        <f>IF(H994="",IF(H993="","",SUM($K$6:K993)),L994-J994)</f>
        <v/>
      </c>
      <c r="L994" s="2" t="str">
        <f>IF(H994="",IF(H993="","",SUM($L$6:L993)),I994*(100%+($G$2/12))^($J$2-H993)*($G$2/12)/((100%+$G$2/12)^($J$2-H993)-1))</f>
        <v/>
      </c>
      <c r="P994" s="44" t="str">
        <f t="shared" si="114"/>
        <v/>
      </c>
      <c r="Q994" s="44" t="str">
        <f t="shared" si="117"/>
        <v/>
      </c>
      <c r="R994" s="2" t="str">
        <f t="shared" si="118"/>
        <v/>
      </c>
      <c r="S994" s="12" t="str">
        <f t="shared" si="119"/>
        <v/>
      </c>
    </row>
    <row r="995" spans="3:19" x14ac:dyDescent="0.35">
      <c r="C995" s="2" t="str">
        <f t="shared" si="120"/>
        <v/>
      </c>
      <c r="D995" s="2" t="str">
        <f>IF(B995="",IF(B994="","",SUM($D$6:D994)),C995*($G$2/12))</f>
        <v/>
      </c>
      <c r="E995" s="2" t="str">
        <f>IF(B995="",IF(B994="","",SUM($E$6:E994)),(E994+(C994*((1+$G$1)^(1/12)-1))/($J$2-B993)))</f>
        <v/>
      </c>
      <c r="F995" s="2" t="str">
        <f>IF(B995="",IF(B994="","",SUM($F$6:F994)),D995+E995)</f>
        <v/>
      </c>
      <c r="H995" s="1" t="str">
        <f t="shared" si="115"/>
        <v/>
      </c>
      <c r="I995" s="2" t="str">
        <f t="shared" si="116"/>
        <v/>
      </c>
      <c r="J995" s="2" t="str">
        <f>IF(H995="",IF(H994="","",SUM(J$6:J994)),I995*($G$2/12))</f>
        <v/>
      </c>
      <c r="K995" s="2" t="str">
        <f>IF(H995="",IF(H994="","",SUM($K$6:K994)),L995-J995)</f>
        <v/>
      </c>
      <c r="L995" s="2" t="str">
        <f>IF(H995="",IF(H994="","",SUM($L$6:L994)),I995*(100%+($G$2/12))^($J$2-H994)*($G$2/12)/((100%+$G$2/12)^($J$2-H994)-1))</f>
        <v/>
      </c>
      <c r="P995" s="44" t="str">
        <f t="shared" si="114"/>
        <v/>
      </c>
      <c r="Q995" s="44" t="str">
        <f t="shared" si="117"/>
        <v/>
      </c>
      <c r="R995" s="2" t="str">
        <f t="shared" si="118"/>
        <v/>
      </c>
      <c r="S995" s="12" t="str">
        <f t="shared" si="119"/>
        <v/>
      </c>
    </row>
    <row r="996" spans="3:19" x14ac:dyDescent="0.35">
      <c r="C996" s="2" t="str">
        <f t="shared" si="120"/>
        <v/>
      </c>
      <c r="D996" s="2" t="str">
        <f>IF(B996="",IF(B995="","",SUM($D$6:D995)),C996*($G$2/12))</f>
        <v/>
      </c>
      <c r="E996" s="2" t="str">
        <f>IF(B996="",IF(B995="","",SUM($E$6:E995)),(E995+(C995*((1+$G$1)^(1/12)-1))/($J$2-B994)))</f>
        <v/>
      </c>
      <c r="F996" s="2" t="str">
        <f>IF(B996="",IF(B995="","",SUM($F$6:F995)),D996+E996)</f>
        <v/>
      </c>
      <c r="H996" s="1" t="str">
        <f t="shared" si="115"/>
        <v/>
      </c>
      <c r="I996" s="2" t="str">
        <f t="shared" si="116"/>
        <v/>
      </c>
      <c r="J996" s="2" t="str">
        <f>IF(H996="",IF(H995="","",SUM(J$6:J995)),I996*($G$2/12))</f>
        <v/>
      </c>
      <c r="K996" s="2" t="str">
        <f>IF(H996="",IF(H995="","",SUM($K$6:K995)),L996-J996)</f>
        <v/>
      </c>
      <c r="L996" s="2" t="str">
        <f>IF(H996="",IF(H995="","",SUM($L$6:L995)),I996*(100%+($G$2/12))^($J$2-H995)*($G$2/12)/((100%+$G$2/12)^($J$2-H995)-1))</f>
        <v/>
      </c>
      <c r="P996" s="44" t="str">
        <f t="shared" si="114"/>
        <v/>
      </c>
      <c r="Q996" s="44" t="str">
        <f t="shared" si="117"/>
        <v/>
      </c>
      <c r="R996" s="2" t="str">
        <f t="shared" si="118"/>
        <v/>
      </c>
      <c r="S996" s="12" t="str">
        <f t="shared" si="119"/>
        <v/>
      </c>
    </row>
    <row r="997" spans="3:19" x14ac:dyDescent="0.35">
      <c r="C997" s="2" t="str">
        <f t="shared" si="120"/>
        <v/>
      </c>
      <c r="D997" s="2" t="str">
        <f>IF(B997="",IF(B996="","",SUM($D$6:D996)),C997*($G$2/12))</f>
        <v/>
      </c>
      <c r="E997" s="2" t="str">
        <f>IF(B997="",IF(B996="","",SUM($E$6:E996)),(E996+(C996*((1+$G$1)^(1/12)-1))/($J$2-B995)))</f>
        <v/>
      </c>
      <c r="F997" s="2" t="str">
        <f>IF(B997="",IF(B996="","",SUM($F$6:F996)),D997+E997)</f>
        <v/>
      </c>
      <c r="H997" s="1" t="str">
        <f t="shared" si="115"/>
        <v/>
      </c>
      <c r="I997" s="2" t="str">
        <f t="shared" si="116"/>
        <v/>
      </c>
      <c r="J997" s="2" t="str">
        <f>IF(H997="",IF(H996="","",SUM(J$6:J996)),I997*($G$2/12))</f>
        <v/>
      </c>
      <c r="K997" s="2" t="str">
        <f>IF(H997="",IF(H996="","",SUM($K$6:K996)),L997-J997)</f>
        <v/>
      </c>
      <c r="L997" s="2" t="str">
        <f>IF(H997="",IF(H996="","",SUM($L$6:L996)),I997*(100%+($G$2/12))^($J$2-H996)*($G$2/12)/((100%+$G$2/12)^($J$2-H996)-1))</f>
        <v/>
      </c>
      <c r="P997" s="44" t="str">
        <f t="shared" si="114"/>
        <v/>
      </c>
      <c r="Q997" s="44" t="str">
        <f t="shared" si="117"/>
        <v/>
      </c>
      <c r="R997" s="2" t="str">
        <f t="shared" si="118"/>
        <v/>
      </c>
      <c r="S997" s="12" t="str">
        <f t="shared" si="119"/>
        <v/>
      </c>
    </row>
    <row r="998" spans="3:19" x14ac:dyDescent="0.35">
      <c r="C998" s="2" t="str">
        <f t="shared" si="120"/>
        <v/>
      </c>
      <c r="D998" s="2" t="str">
        <f>IF(B998="",IF(B997="","",SUM($D$6:D997)),C998*($G$2/12))</f>
        <v/>
      </c>
      <c r="E998" s="2" t="str">
        <f>IF(B998="",IF(B997="","",SUM($E$6:E997)),(E997+(C997*((1+$G$1)^(1/12)-1))/($J$2-B996)))</f>
        <v/>
      </c>
      <c r="F998" s="2" t="str">
        <f>IF(B998="",IF(B997="","",SUM($F$6:F997)),D998+E998)</f>
        <v/>
      </c>
      <c r="H998" s="1" t="str">
        <f t="shared" si="115"/>
        <v/>
      </c>
      <c r="I998" s="2" t="str">
        <f t="shared" si="116"/>
        <v/>
      </c>
      <c r="J998" s="2" t="str">
        <f>IF(H998="",IF(H997="","",SUM(J$6:J997)),I998*($G$2/12))</f>
        <v/>
      </c>
      <c r="K998" s="2" t="str">
        <f>IF(H998="",IF(H997="","",SUM($K$6:K997)),L998-J998)</f>
        <v/>
      </c>
      <c r="L998" s="2" t="str">
        <f>IF(H998="",IF(H997="","",SUM($L$6:L997)),I998*(100%+($G$2/12))^($J$2-H997)*($G$2/12)/((100%+$G$2/12)^($J$2-H997)-1))</f>
        <v/>
      </c>
      <c r="P998" s="44" t="str">
        <f t="shared" si="114"/>
        <v/>
      </c>
      <c r="Q998" s="44" t="str">
        <f t="shared" si="117"/>
        <v/>
      </c>
      <c r="R998" s="2" t="str">
        <f t="shared" si="118"/>
        <v/>
      </c>
      <c r="S998" s="12" t="str">
        <f t="shared" si="119"/>
        <v/>
      </c>
    </row>
    <row r="999" spans="3:19" x14ac:dyDescent="0.35">
      <c r="C999" s="2" t="str">
        <f t="shared" si="120"/>
        <v/>
      </c>
      <c r="D999" s="2" t="str">
        <f>IF(B999="",IF(B998="","",SUM($D$6:D998)),C999*($G$2/12))</f>
        <v/>
      </c>
      <c r="E999" s="2" t="str">
        <f>IF(B999="",IF(B998="","",SUM($E$6:E998)),(E998+(C998*((1+$G$1)^(1/12)-1))/($J$2-B997)))</f>
        <v/>
      </c>
      <c r="F999" s="2" t="str">
        <f>IF(B999="",IF(B998="","",SUM($F$6:F998)),D999+E999)</f>
        <v/>
      </c>
      <c r="H999" s="1" t="str">
        <f t="shared" si="115"/>
        <v/>
      </c>
      <c r="I999" s="2" t="str">
        <f t="shared" si="116"/>
        <v/>
      </c>
      <c r="J999" s="2" t="str">
        <f>IF(H999="",IF(H998="","",SUM(J$6:J998)),I999*($G$2/12))</f>
        <v/>
      </c>
      <c r="K999" s="2" t="str">
        <f>IF(H999="",IF(H998="","",SUM($K$6:K998)),L999-J999)</f>
        <v/>
      </c>
      <c r="L999" s="2" t="str">
        <f>IF(H999="",IF(H998="","",SUM($L$6:L998)),I999*(100%+($G$2/12))^($J$2-H998)*($G$2/12)/((100%+$G$2/12)^($J$2-H998)-1))</f>
        <v/>
      </c>
      <c r="P999" s="44" t="str">
        <f t="shared" si="114"/>
        <v/>
      </c>
      <c r="Q999" s="44" t="str">
        <f t="shared" si="117"/>
        <v/>
      </c>
      <c r="R999" s="2" t="str">
        <f t="shared" si="118"/>
        <v/>
      </c>
      <c r="S999" s="12" t="str">
        <f t="shared" si="119"/>
        <v/>
      </c>
    </row>
    <row r="1000" spans="3:19" x14ac:dyDescent="0.35">
      <c r="C1000" s="9" t="str">
        <f t="shared" ref="C1000" si="121">IF(B1000="",IF(B999="","","samtals"),C999+(C999-E999)*$G$1-E999)</f>
        <v/>
      </c>
      <c r="D1000" s="2" t="str">
        <f>IF(B1000="",IF(B999="","",SUM($D$6:D999)),C1000*$G$2)</f>
        <v/>
      </c>
      <c r="E1000" s="2" t="str">
        <f>IF(B1000="",IF(B999="","",SUM($E$6:E999)),(E999+(C999*$G$1)/($J$1-B998)))</f>
        <v/>
      </c>
      <c r="F1000" s="2" t="str">
        <f>IF(B1000="",IF(B999="","",SUM($F$6:F999)),D1000+E1000)</f>
        <v/>
      </c>
      <c r="H1000" s="1" t="str">
        <f t="shared" ref="H1000" si="122">IF(H999="","",IF($J$1&gt;=H999+1,H999+1,""))</f>
        <v/>
      </c>
      <c r="I1000" s="2" t="str">
        <f t="shared" ref="I1000" si="123">IF(H1000="",IF(H999="","","samtals"),I999+(I999-K999)*$G$1-K999)</f>
        <v/>
      </c>
      <c r="J1000" s="2" t="str">
        <f>IF(H1000="",IF(H999="","",SUM(J$6:J999)),I1000*$G$2)</f>
        <v/>
      </c>
      <c r="K1000" s="2" t="str">
        <f>IF(H1000="",IF(H999="","",SUM($K$6:K999)),L1000-J1000)</f>
        <v/>
      </c>
      <c r="L1000" s="2" t="str">
        <f>IF(H1000="",IF(H999="","",SUM($L$6:L999)),I1000*(100%+$G$2)^($J$1-H999)*$G$2/((100%+$G$2)^($J$1-H999)-1))</f>
        <v/>
      </c>
      <c r="P1000" s="44" t="str">
        <f t="shared" si="114"/>
        <v/>
      </c>
      <c r="Q1000" s="44" t="str">
        <f t="shared" si="117"/>
        <v/>
      </c>
      <c r="R1000" s="2" t="str">
        <f t="shared" si="118"/>
        <v/>
      </c>
      <c r="S1000" s="12" t="str">
        <f t="shared" si="119"/>
        <v/>
      </c>
    </row>
    <row r="1001" spans="3:19" x14ac:dyDescent="0.35">
      <c r="P1001" s="44" t="str">
        <f t="shared" si="114"/>
        <v/>
      </c>
      <c r="Q1001" s="44" t="str">
        <f t="shared" si="117"/>
        <v/>
      </c>
      <c r="R1001" s="2" t="str">
        <f t="shared" si="118"/>
        <v/>
      </c>
      <c r="S1001" s="12" t="str">
        <f t="shared" si="119"/>
        <v/>
      </c>
    </row>
    <row r="1002" spans="3:19" x14ac:dyDescent="0.35">
      <c r="P1002" s="44" t="str">
        <f t="shared" si="114"/>
        <v/>
      </c>
      <c r="R1002" s="2" t="str">
        <f t="shared" si="118"/>
        <v/>
      </c>
      <c r="S1002" s="12" t="str">
        <f t="shared" si="119"/>
        <v/>
      </c>
    </row>
    <row r="1003" spans="3:19" x14ac:dyDescent="0.35">
      <c r="P1003" s="44" t="str">
        <f t="shared" si="114"/>
        <v/>
      </c>
      <c r="R1003" s="2" t="str">
        <f t="shared" si="118"/>
        <v/>
      </c>
      <c r="S1003" s="12" t="str">
        <f t="shared" si="119"/>
        <v/>
      </c>
    </row>
    <row r="1004" spans="3:19" x14ac:dyDescent="0.35">
      <c r="P1004" s="44" t="str">
        <f t="shared" si="114"/>
        <v/>
      </c>
      <c r="R1004" s="2" t="str">
        <f t="shared" si="118"/>
        <v/>
      </c>
      <c r="S1004" s="12" t="str">
        <f t="shared" si="119"/>
        <v/>
      </c>
    </row>
    <row r="1005" spans="3:19" x14ac:dyDescent="0.35">
      <c r="P1005" s="44" t="str">
        <f t="shared" si="114"/>
        <v/>
      </c>
      <c r="R1005" s="2" t="str">
        <f t="shared" si="118"/>
        <v/>
      </c>
      <c r="S1005" s="12" t="str">
        <f t="shared" si="119"/>
        <v/>
      </c>
    </row>
    <row r="1006" spans="3:19" x14ac:dyDescent="0.35">
      <c r="P1006" s="44" t="str">
        <f t="shared" si="114"/>
        <v/>
      </c>
      <c r="R1006" s="2" t="str">
        <f t="shared" si="118"/>
        <v/>
      </c>
      <c r="S1006" s="12" t="str">
        <f t="shared" si="119"/>
        <v/>
      </c>
    </row>
    <row r="1007" spans="3:19" x14ac:dyDescent="0.35">
      <c r="P1007" s="44" t="str">
        <f t="shared" si="114"/>
        <v/>
      </c>
      <c r="R1007" s="2" t="str">
        <f t="shared" si="118"/>
        <v/>
      </c>
      <c r="S1007" s="12" t="str">
        <f t="shared" si="119"/>
        <v/>
      </c>
    </row>
    <row r="1008" spans="3:19" x14ac:dyDescent="0.35">
      <c r="P1008" s="44" t="str">
        <f t="shared" si="114"/>
        <v/>
      </c>
      <c r="R1008" s="2" t="str">
        <f t="shared" si="118"/>
        <v/>
      </c>
      <c r="S1008" s="12" t="str">
        <f t="shared" si="119"/>
        <v/>
      </c>
    </row>
    <row r="1009" spans="16:19" x14ac:dyDescent="0.35">
      <c r="P1009" s="44" t="str">
        <f t="shared" si="114"/>
        <v/>
      </c>
      <c r="R1009" s="2" t="str">
        <f t="shared" si="118"/>
        <v/>
      </c>
      <c r="S1009" s="12" t="str">
        <f t="shared" si="119"/>
        <v/>
      </c>
    </row>
    <row r="1010" spans="16:19" x14ac:dyDescent="0.35">
      <c r="P1010" s="44" t="str">
        <f t="shared" si="114"/>
        <v/>
      </c>
      <c r="R1010" s="2" t="str">
        <f t="shared" si="118"/>
        <v/>
      </c>
      <c r="S1010" s="12" t="str">
        <f t="shared" si="119"/>
        <v/>
      </c>
    </row>
    <row r="1011" spans="16:19" x14ac:dyDescent="0.35">
      <c r="P1011" s="44" t="str">
        <f t="shared" si="114"/>
        <v/>
      </c>
      <c r="R1011" s="2" t="str">
        <f t="shared" si="118"/>
        <v/>
      </c>
      <c r="S1011" s="12" t="str">
        <f t="shared" si="119"/>
        <v/>
      </c>
    </row>
    <row r="1012" spans="16:19" x14ac:dyDescent="0.35">
      <c r="P1012" s="44" t="str">
        <f t="shared" si="114"/>
        <v/>
      </c>
      <c r="R1012" s="2" t="str">
        <f t="shared" si="118"/>
        <v/>
      </c>
      <c r="S1012" s="12" t="str">
        <f t="shared" si="119"/>
        <v/>
      </c>
    </row>
    <row r="1013" spans="16:19" x14ac:dyDescent="0.35">
      <c r="P1013" s="44" t="str">
        <f t="shared" si="114"/>
        <v/>
      </c>
      <c r="R1013" s="2" t="str">
        <f t="shared" si="118"/>
        <v/>
      </c>
      <c r="S1013" s="12" t="str">
        <f t="shared" si="119"/>
        <v/>
      </c>
    </row>
    <row r="1014" spans="16:19" x14ac:dyDescent="0.35">
      <c r="P1014" s="44" t="str">
        <f t="shared" si="114"/>
        <v/>
      </c>
      <c r="R1014" s="2" t="str">
        <f t="shared" si="118"/>
        <v/>
      </c>
      <c r="S1014" s="12" t="str">
        <f t="shared" si="119"/>
        <v/>
      </c>
    </row>
    <row r="1015" spans="16:19" x14ac:dyDescent="0.35">
      <c r="P1015" s="44" t="str">
        <f t="shared" si="114"/>
        <v/>
      </c>
      <c r="R1015" s="2" t="str">
        <f t="shared" si="118"/>
        <v/>
      </c>
      <c r="S1015" s="12" t="str">
        <f t="shared" si="119"/>
        <v/>
      </c>
    </row>
    <row r="1016" spans="16:19" x14ac:dyDescent="0.35">
      <c r="P1016" s="44" t="str">
        <f t="shared" si="114"/>
        <v/>
      </c>
      <c r="R1016" s="2" t="str">
        <f t="shared" si="118"/>
        <v/>
      </c>
      <c r="S1016" s="12" t="str">
        <f t="shared" si="119"/>
        <v/>
      </c>
    </row>
    <row r="1017" spans="16:19" x14ac:dyDescent="0.35">
      <c r="P1017" s="44" t="str">
        <f t="shared" si="114"/>
        <v/>
      </c>
      <c r="R1017" s="2" t="str">
        <f t="shared" si="118"/>
        <v/>
      </c>
      <c r="S1017" s="12" t="str">
        <f t="shared" si="119"/>
        <v/>
      </c>
    </row>
    <row r="1018" spans="16:19" x14ac:dyDescent="0.35">
      <c r="R1018" s="2" t="str">
        <f t="shared" si="118"/>
        <v/>
      </c>
    </row>
    <row r="1019" spans="16:19" x14ac:dyDescent="0.35">
      <c r="R1019" s="2" t="str">
        <f t="shared" si="118"/>
        <v/>
      </c>
    </row>
    <row r="1020" spans="16:19" x14ac:dyDescent="0.35">
      <c r="R1020" s="2" t="str">
        <f t="shared" si="118"/>
        <v/>
      </c>
    </row>
    <row r="1021" spans="16:19" x14ac:dyDescent="0.35">
      <c r="R1021" s="2" t="str">
        <f t="shared" si="118"/>
        <v/>
      </c>
    </row>
    <row r="1022" spans="16:19" x14ac:dyDescent="0.35">
      <c r="R1022" s="2" t="str">
        <f t="shared" si="118"/>
        <v/>
      </c>
    </row>
    <row r="1023" spans="16:19" x14ac:dyDescent="0.35">
      <c r="R1023" s="2" t="str">
        <f t="shared" si="118"/>
        <v/>
      </c>
    </row>
    <row r="1024" spans="16:19" x14ac:dyDescent="0.35">
      <c r="R1024" s="2" t="str">
        <f t="shared" si="118"/>
        <v/>
      </c>
    </row>
  </sheetData>
  <mergeCells count="2">
    <mergeCell ref="C4:F4"/>
    <mergeCell ref="I4:L4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68"/>
  <sheetViews>
    <sheetView tabSelected="1" zoomScaleNormal="100" workbookViewId="0">
      <pane ySplit="5" topLeftCell="A6" activePane="bottomLeft" state="frozen"/>
      <selection pane="bottomLeft" activeCell="F2" sqref="F2"/>
    </sheetView>
  </sheetViews>
  <sheetFormatPr defaultColWidth="8.796875" defaultRowHeight="12.75" x14ac:dyDescent="0.35"/>
  <cols>
    <col min="2" max="2" width="17" bestFit="1" customWidth="1"/>
    <col min="3" max="4" width="10.1328125" bestFit="1" customWidth="1"/>
    <col min="5" max="5" width="14.33203125" bestFit="1" customWidth="1"/>
    <col min="8" max="8" width="17" bestFit="1" customWidth="1"/>
    <col min="9" max="10" width="11.1328125" bestFit="1" customWidth="1"/>
    <col min="11" max="11" width="14.33203125" bestFit="1" customWidth="1"/>
    <col min="12" max="12" width="5.6640625" customWidth="1"/>
    <col min="13" max="13" width="5.46484375" customWidth="1"/>
    <col min="16" max="16" width="12.796875" bestFit="1" customWidth="1"/>
    <col min="17" max="17" width="31.796875" bestFit="1" customWidth="1"/>
    <col min="18" max="18" width="14.33203125" bestFit="1" customWidth="1"/>
    <col min="19" max="19" width="16.6640625" bestFit="1" customWidth="1"/>
  </cols>
  <sheetData>
    <row r="1" spans="1:19" ht="13.5" thickBot="1" x14ac:dyDescent="0.45">
      <c r="B1" s="38" t="s">
        <v>2</v>
      </c>
      <c r="C1" s="24">
        <f>Verðtryggt!D1</f>
        <v>10000000</v>
      </c>
      <c r="D1" s="25"/>
      <c r="E1" s="40" t="s">
        <v>4</v>
      </c>
      <c r="F1" s="26">
        <f>Verðtryggt!G1</f>
        <v>0.04</v>
      </c>
      <c r="H1" s="42" t="s">
        <v>9</v>
      </c>
      <c r="I1" s="43">
        <f>Verðtryggt!J1</f>
        <v>25</v>
      </c>
    </row>
    <row r="2" spans="1:19" ht="13.5" thickBot="1" x14ac:dyDescent="0.45">
      <c r="B2" s="39" t="s">
        <v>3</v>
      </c>
      <c r="C2" s="29">
        <f>(1+F1)*(1+F2)-1</f>
        <v>8.0040000000000111E-2</v>
      </c>
      <c r="D2" s="27"/>
      <c r="E2" s="41" t="s">
        <v>5</v>
      </c>
      <c r="F2" s="28">
        <f>Verðtryggt!G2</f>
        <v>3.85E-2</v>
      </c>
      <c r="H2" s="42" t="s">
        <v>10</v>
      </c>
      <c r="I2" s="43">
        <f>+I1*12</f>
        <v>300</v>
      </c>
      <c r="J2" s="18" t="s">
        <v>0</v>
      </c>
    </row>
    <row r="3" spans="1:19" ht="13.5" thickBot="1" x14ac:dyDescent="0.45">
      <c r="C3" s="5"/>
      <c r="J3" s="19" t="s">
        <v>1</v>
      </c>
    </row>
    <row r="4" spans="1:19" ht="15.4" thickBot="1" x14ac:dyDescent="0.45">
      <c r="B4" s="48" t="s">
        <v>18</v>
      </c>
      <c r="C4" s="49"/>
      <c r="D4" s="49"/>
      <c r="E4" s="50"/>
      <c r="H4" s="51" t="s">
        <v>19</v>
      </c>
      <c r="I4" s="52"/>
      <c r="J4" s="52"/>
      <c r="K4" s="53"/>
      <c r="P4" s="21" t="s">
        <v>14</v>
      </c>
    </row>
    <row r="5" spans="1:19" ht="25.9" thickBot="1" x14ac:dyDescent="0.45">
      <c r="A5" s="23" t="s">
        <v>12</v>
      </c>
      <c r="B5" s="23" t="s">
        <v>20</v>
      </c>
      <c r="C5" s="23" t="s">
        <v>6</v>
      </c>
      <c r="D5" s="23" t="s">
        <v>7</v>
      </c>
      <c r="E5" s="23" t="s">
        <v>8</v>
      </c>
      <c r="G5" s="23" t="s">
        <v>12</v>
      </c>
      <c r="H5" s="23" t="s">
        <v>20</v>
      </c>
      <c r="I5" s="23" t="s">
        <v>6</v>
      </c>
      <c r="J5" s="23" t="s">
        <v>7</v>
      </c>
      <c r="K5" s="23" t="s">
        <v>8</v>
      </c>
      <c r="P5" s="22" t="s">
        <v>15</v>
      </c>
      <c r="Q5" s="13" t="s">
        <v>21</v>
      </c>
      <c r="R5" s="20" t="s">
        <v>16</v>
      </c>
      <c r="S5" s="20" t="s">
        <v>17</v>
      </c>
    </row>
    <row r="6" spans="1:19" x14ac:dyDescent="0.35">
      <c r="A6" s="1">
        <v>1</v>
      </c>
      <c r="B6" s="4">
        <f>C1</f>
        <v>10000000</v>
      </c>
      <c r="C6" s="4">
        <f>B6*($C$2/12)</f>
        <v>66700.000000000087</v>
      </c>
      <c r="D6" s="4">
        <f>$C$1/$I$2</f>
        <v>33333.333333333336</v>
      </c>
      <c r="E6" s="4">
        <f>C6+D6</f>
        <v>100033.33333333343</v>
      </c>
      <c r="G6" s="7">
        <v>1</v>
      </c>
      <c r="H6" s="4">
        <f>C1</f>
        <v>10000000</v>
      </c>
      <c r="I6" s="4">
        <f>H6*$C$2/12</f>
        <v>66700.000000000102</v>
      </c>
      <c r="J6" s="4">
        <f>K6-I6</f>
        <v>10508.121821848574</v>
      </c>
      <c r="K6" s="4">
        <f>IF(G6="",IF(G5="","",SUM(K5:K$6)),$H$6*(100%+$C$2/12)^$I$2*($C$2/12)/((100%+$C$2/12)^$I$2-1))</f>
        <v>77208.121821848676</v>
      </c>
      <c r="M6" s="44"/>
      <c r="N6" s="3"/>
      <c r="P6" s="44">
        <f>IF(A6="","",D6/B6)</f>
        <v>3.3333333333333335E-3</v>
      </c>
      <c r="R6" s="2">
        <f>IF(A6="","",B6+(B6*(((1+$F$1)^(1/12)-1))))</f>
        <v>10032737.397821989</v>
      </c>
    </row>
    <row r="7" spans="1:19" x14ac:dyDescent="0.35">
      <c r="A7" s="1">
        <f>IF($A6="","",IF($I$2&gt;=$A6+1,$A6+1,""))</f>
        <v>2</v>
      </c>
      <c r="B7" s="4">
        <f>IF(A7="",IF(A6="","","samtals"),B6-D6)</f>
        <v>9966666.666666666</v>
      </c>
      <c r="C7" s="4">
        <f>IF(A7="",IF(A6="","",SUM($C$6:C6)),B7*$C$2/12)</f>
        <v>66477.666666666759</v>
      </c>
      <c r="D7" s="4">
        <f>IF(A7="",IF(A6="","",SUM($D$6:D6)),($B$6/$I$2))</f>
        <v>33333.333333333336</v>
      </c>
      <c r="E7" s="4">
        <f>IF(A7="",IF(A6="","",SUM(E6:E$6)),C7+D7)</f>
        <v>99811.000000000087</v>
      </c>
      <c r="G7" s="1">
        <f>IF($A6="","",IF($I$2&gt;=$A6+1,$A6+1,""))</f>
        <v>2</v>
      </c>
      <c r="H7" s="4">
        <f>IF(G7="",IF(G6="","","samtals"),H6-J6)</f>
        <v>9989491.8781781513</v>
      </c>
      <c r="I7" s="4">
        <f>IF(G7="",IF(G6="","",SUM($I$6:I6)),H7*$C$2/12)</f>
        <v>66629.910827448359</v>
      </c>
      <c r="J7" s="4">
        <f>IF(G7="",IF(G6="","",SUM($J$6:J6)),K7-I7)</f>
        <v>10578.210994400317</v>
      </c>
      <c r="K7" s="4">
        <f>IF(G7="",IF(G6="","",SUM(K6:K$6)),$H$6*(100%+$C$2/12)^$I$2*($C$2/12)/((100%+$C$2/12)^$I$2-1))</f>
        <v>77208.121821848676</v>
      </c>
      <c r="M7" s="44"/>
      <c r="N7" s="3"/>
      <c r="P7" s="44">
        <f>IF(A7="","",D7/B7)</f>
        <v>3.3444816053511709E-3</v>
      </c>
      <c r="Q7" s="44">
        <f>IF(A7="","", (E7-E6)/E6)</f>
        <v>-2.222592469177036E-3</v>
      </c>
      <c r="R7" s="2">
        <f>IF(A7="","",R6+(R6*(((1+$F$1)^(1/12)-1))))</f>
        <v>10065581.969365593</v>
      </c>
      <c r="S7" s="12">
        <f>IF(A7="", "",(R7-B7)/R7)</f>
        <v>9.8270823286695039E-3</v>
      </c>
    </row>
    <row r="8" spans="1:19" x14ac:dyDescent="0.35">
      <c r="A8" s="1">
        <f t="shared" ref="A8:A71" si="0">IF($A7="","",IF($I$2&gt;=$A7+1,$A7+1,""))</f>
        <v>3</v>
      </c>
      <c r="B8" s="4">
        <f t="shared" ref="B8:B71" si="1">IF(A8="",IF(A7="","","samtals"),B7-D7)</f>
        <v>9933333.3333333321</v>
      </c>
      <c r="C8" s="4">
        <f>IF(A8="",IF(A7="","",SUM($C$6:C7)),B8*$C$2/12)</f>
        <v>66255.333333333416</v>
      </c>
      <c r="D8" s="4">
        <f>IF(A8="",IF(A7="","",SUM($D$6:D7)),($B$6/$I$2))</f>
        <v>33333.333333333336</v>
      </c>
      <c r="E8" s="4">
        <f>IF(A8="",IF(A7="","",SUM($E$6:E7)),C8+D8)</f>
        <v>99588.666666666744</v>
      </c>
      <c r="G8" s="1">
        <f>IF($A7="","",IF($I$2&gt;=$A7+1,$A7+1,""))</f>
        <v>3</v>
      </c>
      <c r="H8" s="4">
        <f t="shared" ref="H8:H71" si="2">IF(G8="",IF(G7="","","samtals"),H7-J7)</f>
        <v>9978913.6671837512</v>
      </c>
      <c r="I8" s="4">
        <f>IF(G8="",IF(G7="","",SUM($I$6:I7)),H8*$C$2/12)</f>
        <v>66559.354160115719</v>
      </c>
      <c r="J8" s="4">
        <f>IF(G8="",IF(G7="","",SUM($J$6:J7)),K8-I8)</f>
        <v>10648.767661732956</v>
      </c>
      <c r="K8" s="4">
        <f>IF(G8="",IF(G7="","",SUM(K$6:K7)),$H$6*(100%+$C$2/12)^$I$2*($C$2/12)/((100%+$C$2/12)^$I$2-1))</f>
        <v>77208.121821848676</v>
      </c>
      <c r="M8" s="44"/>
      <c r="N8" s="3"/>
      <c r="P8" s="44">
        <f t="shared" ref="P8:P71" si="3">IF(A8="","",D8/B8)</f>
        <v>3.355704697986578E-3</v>
      </c>
      <c r="Q8" s="44">
        <f t="shared" ref="Q8:Q71" si="4">IF(A8="","", (E8-E7)/E7)</f>
        <v>-2.2275433903411732E-3</v>
      </c>
      <c r="R8" s="2">
        <f t="shared" ref="R8:R71" si="5">IF(A8="","",R7+(R7*(((1+$F$1)^(1/12)-1))))</f>
        <v>10098534.065489689</v>
      </c>
      <c r="S8" s="12">
        <f t="shared" ref="S8:S71" si="6">IF(A8="", "",(R8-B8)/R8)</f>
        <v>1.6358882495718555E-2</v>
      </c>
    </row>
    <row r="9" spans="1:19" x14ac:dyDescent="0.35">
      <c r="A9" s="1">
        <f t="shared" si="0"/>
        <v>4</v>
      </c>
      <c r="B9" s="4">
        <f t="shared" si="1"/>
        <v>9899999.9999999981</v>
      </c>
      <c r="C9" s="4">
        <f>IF(A9="",IF(A8="","",SUM($C$6:C8)),B9*$C$2/12)</f>
        <v>66033.000000000073</v>
      </c>
      <c r="D9" s="4">
        <f>IF(A9="",IF(A8="","",SUM($D$6:D8)),($B$6/$I$2))</f>
        <v>33333.333333333336</v>
      </c>
      <c r="E9" s="4">
        <f>IF(A9="",IF(A8="","",SUM($E$6:E8)),C9+D9)</f>
        <v>99366.333333333401</v>
      </c>
      <c r="G9" s="1">
        <f t="shared" ref="G9:G72" si="7">IF($A8="","",IF($I$2&gt;=$A8+1,$A8+1,""))</f>
        <v>4</v>
      </c>
      <c r="H9" s="4">
        <f t="shared" si="2"/>
        <v>9968264.8995220177</v>
      </c>
      <c r="I9" s="4">
        <f>IF(G9="",IF(G8="","",SUM($I$6:I8)),H9*$C$2/12)</f>
        <v>66488.326879811953</v>
      </c>
      <c r="J9" s="4">
        <f>IF(G9="",IF(G8="","",SUM($J$6:J8)),K9-I9)</f>
        <v>10719.794942036722</v>
      </c>
      <c r="K9" s="4">
        <f>IF(G9="",IF(G8="","",SUM(K$6:K8)),$H$6*(100%+$C$2/12)^$I$2*($C$2/12)/((100%+$C$2/12)^$I$2-1))</f>
        <v>77208.121821848676</v>
      </c>
      <c r="M9" s="44"/>
      <c r="P9" s="44">
        <f t="shared" si="3"/>
        <v>3.3670033670033677E-3</v>
      </c>
      <c r="Q9" s="44">
        <f t="shared" si="4"/>
        <v>-2.2325164175308722E-3</v>
      </c>
      <c r="R9" s="2">
        <f t="shared" si="5"/>
        <v>10131594.038201774</v>
      </c>
      <c r="S9" s="12">
        <f t="shared" si="6"/>
        <v>2.2858598294457556E-2</v>
      </c>
    </row>
    <row r="10" spans="1:19" x14ac:dyDescent="0.35">
      <c r="A10" s="1">
        <f t="shared" si="0"/>
        <v>5</v>
      </c>
      <c r="B10" s="4">
        <f t="shared" si="1"/>
        <v>9866666.6666666642</v>
      </c>
      <c r="C10" s="4">
        <f>IF(A10="",IF(A9="","",SUM($C$6:C9)),B10*$C$2/12)</f>
        <v>65810.666666666744</v>
      </c>
      <c r="D10" s="4">
        <f>IF(A10="",IF(A9="","",SUM($D$6:D9)),($B$6/$I$2))</f>
        <v>33333.333333333336</v>
      </c>
      <c r="E10" s="4">
        <f>IF(A10="",IF(A9="","",SUM($E$6:E9)),C10+D10)</f>
        <v>99144.000000000087</v>
      </c>
      <c r="G10" s="1">
        <f t="shared" si="7"/>
        <v>5</v>
      </c>
      <c r="H10" s="4">
        <f t="shared" si="2"/>
        <v>9957545.1045799814</v>
      </c>
      <c r="I10" s="4">
        <f>IF(G10="",IF(G9="","",SUM($I$6:I9)),H10*$C$2/12)</f>
        <v>66416.825847548564</v>
      </c>
      <c r="J10" s="4">
        <f>IF(G10="",IF(G9="","",SUM($J$6:J9)),K10-I10)</f>
        <v>10791.295974300112</v>
      </c>
      <c r="K10" s="4">
        <f>IF(G10="",IF(G9="","",SUM(K$6:K9)),$H$6*(100%+$C$2/12)^$I$2*($C$2/12)/((100%+$C$2/12)^$I$2-1))</f>
        <v>77208.121821848676</v>
      </c>
      <c r="M10" s="44"/>
      <c r="P10" s="44">
        <f t="shared" si="3"/>
        <v>3.3783783783783794E-3</v>
      </c>
      <c r="Q10" s="44">
        <f t="shared" si="4"/>
        <v>-2.2375116991333126E-3</v>
      </c>
      <c r="R10" s="2">
        <f t="shared" si="5"/>
        <v>10164762.240661724</v>
      </c>
      <c r="S10" s="12">
        <f t="shared" si="6"/>
        <v>2.9326369563529842E-2</v>
      </c>
    </row>
    <row r="11" spans="1:19" x14ac:dyDescent="0.35">
      <c r="A11" s="1">
        <f t="shared" si="0"/>
        <v>6</v>
      </c>
      <c r="B11" s="4">
        <f t="shared" si="1"/>
        <v>9833333.3333333302</v>
      </c>
      <c r="C11" s="4">
        <f>IF(A11="",IF(A10="","",SUM($C$6:C10)),B11*$C$2/12)</f>
        <v>65588.333333333401</v>
      </c>
      <c r="D11" s="4">
        <f>IF(A11="",IF(A10="","",SUM($D$6:D10)),($B$6/$I$2))</f>
        <v>33333.333333333336</v>
      </c>
      <c r="E11" s="4">
        <f>IF(A11="",IF(A10="","",SUM($E$6:E10)),C11+D11)</f>
        <v>98921.666666666744</v>
      </c>
      <c r="G11" s="1">
        <f t="shared" si="7"/>
        <v>6</v>
      </c>
      <c r="H11" s="4">
        <f t="shared" si="2"/>
        <v>9946753.8086056821</v>
      </c>
      <c r="I11" s="4">
        <f>IF(G11="",IF(G10="","",SUM($I$6:I10)),H11*$C$2/12)</f>
        <v>66344.84790339999</v>
      </c>
      <c r="J11" s="4">
        <f>IF(G11="",IF(G10="","",SUM($J$6:J10)),K11-I11)</f>
        <v>10863.273918448685</v>
      </c>
      <c r="K11" s="4">
        <f>IF(G11="",IF(G10="","",SUM(K$6:K10)),$H$6*(100%+$C$2/12)^$I$2*($C$2/12)/((100%+$C$2/12)^$I$2-1))</f>
        <v>77208.121821848676</v>
      </c>
      <c r="M11" s="44"/>
      <c r="P11" s="44">
        <f t="shared" si="3"/>
        <v>3.3898305084745775E-3</v>
      </c>
      <c r="Q11" s="44">
        <f t="shared" si="4"/>
        <v>-2.2425293848678976E-3</v>
      </c>
      <c r="R11" s="2">
        <f t="shared" si="5"/>
        <v>10198039.02718557</v>
      </c>
      <c r="S11" s="12">
        <f t="shared" si="6"/>
        <v>3.5762335570595556E-2</v>
      </c>
    </row>
    <row r="12" spans="1:19" x14ac:dyDescent="0.35">
      <c r="A12" s="1">
        <f t="shared" si="0"/>
        <v>7</v>
      </c>
      <c r="B12" s="4">
        <f t="shared" si="1"/>
        <v>9799999.9999999963</v>
      </c>
      <c r="C12" s="4">
        <f>IF(A12="",IF(A11="","",SUM($C$6:C11)),B12*$C$2/12)</f>
        <v>65366.000000000065</v>
      </c>
      <c r="D12" s="4">
        <f>IF(A12="",IF(A11="","",SUM($D$6:D11)),($B$6/$I$2))</f>
        <v>33333.333333333336</v>
      </c>
      <c r="E12" s="4">
        <f>IF(A12="",IF(A11="","",SUM($E$6:E11)),C12+D12)</f>
        <v>98699.333333333401</v>
      </c>
      <c r="G12" s="1">
        <f t="shared" si="7"/>
        <v>7</v>
      </c>
      <c r="H12" s="4">
        <f t="shared" si="2"/>
        <v>9935890.5346872341</v>
      </c>
      <c r="I12" s="4">
        <f>IF(G12="",IF(G11="","",SUM($I$6:I11)),H12*$C$2/12)</f>
        <v>66272.389866363941</v>
      </c>
      <c r="J12" s="4">
        <f>IF(G12="",IF(G11="","",SUM($J$6:J11)),K12-I12)</f>
        <v>10935.731955484734</v>
      </c>
      <c r="K12" s="4">
        <f>IF(G12="",IF(G11="","",SUM(K$6:K11)),$H$6*(100%+$C$2/12)^$I$2*($C$2/12)/((100%+$C$2/12)^$I$2-1))</f>
        <v>77208.121821848676</v>
      </c>
      <c r="M12" s="44"/>
      <c r="P12" s="44">
        <f t="shared" si="3"/>
        <v>3.4013605442176887E-3</v>
      </c>
      <c r="Q12" s="44">
        <f t="shared" si="4"/>
        <v>-2.2475696257982869E-3</v>
      </c>
      <c r="R12" s="2">
        <f t="shared" si="5"/>
        <v>10231424.753249286</v>
      </c>
      <c r="S12" s="12">
        <f t="shared" si="6"/>
        <v>4.2166635014569014E-2</v>
      </c>
    </row>
    <row r="13" spans="1:19" x14ac:dyDescent="0.35">
      <c r="A13" s="1">
        <f t="shared" si="0"/>
        <v>8</v>
      </c>
      <c r="B13" s="4">
        <f t="shared" si="1"/>
        <v>9766666.6666666623</v>
      </c>
      <c r="C13" s="4">
        <f>IF(A13="",IF(A12="","",SUM($C$6:C12)),B13*$C$2/12)</f>
        <v>65143.666666666722</v>
      </c>
      <c r="D13" s="4">
        <f>IF(A13="",IF(A12="","",SUM($D$6:D12)),($B$6/$I$2))</f>
        <v>33333.333333333336</v>
      </c>
      <c r="E13" s="4">
        <f>IF(A13="",IF(A12="","",SUM($E$6:E12)),C13+D13)</f>
        <v>98477.000000000058</v>
      </c>
      <c r="G13" s="1">
        <f t="shared" si="7"/>
        <v>8</v>
      </c>
      <c r="H13" s="4">
        <f t="shared" si="2"/>
        <v>9924954.8027317487</v>
      </c>
      <c r="I13" s="4">
        <f>IF(G13="",IF(G12="","",SUM($I$6:I12)),H13*$C$2/12)</f>
        <v>66199.44853422085</v>
      </c>
      <c r="J13" s="4">
        <f>IF(G13="",IF(G12="","",SUM($J$6:J12)),K13-I13)</f>
        <v>11008.673287627826</v>
      </c>
      <c r="K13" s="4">
        <f>IF(G13="",IF(G12="","",SUM(K$6:K12)),$H$6*(100%+$C$2/12)^$I$2*($C$2/12)/((100%+$C$2/12)^$I$2-1))</f>
        <v>77208.121821848676</v>
      </c>
      <c r="M13" s="44"/>
      <c r="P13" s="44">
        <f t="shared" si="3"/>
        <v>3.4129692832764523E-3</v>
      </c>
      <c r="Q13" s="44">
        <f t="shared" si="4"/>
        <v>-2.2526325743504809E-3</v>
      </c>
      <c r="R13" s="2">
        <f t="shared" si="5"/>
        <v>10264919.775492573</v>
      </c>
      <c r="S13" s="12">
        <f t="shared" si="6"/>
        <v>4.8539406027847072E-2</v>
      </c>
    </row>
    <row r="14" spans="1:19" x14ac:dyDescent="0.35">
      <c r="A14" s="1">
        <f t="shared" si="0"/>
        <v>9</v>
      </c>
      <c r="B14" s="4">
        <f t="shared" si="1"/>
        <v>9733333.3333333284</v>
      </c>
      <c r="C14" s="4">
        <f>IF(A14="",IF(A13="","",SUM($C$6:C13)),B14*$C$2/12)</f>
        <v>64921.333333333394</v>
      </c>
      <c r="D14" s="4">
        <f>IF(A14="",IF(A13="","",SUM($D$6:D13)),($B$6/$I$2))</f>
        <v>33333.333333333336</v>
      </c>
      <c r="E14" s="4">
        <f>IF(A14="",IF(A13="","",SUM($E$6:E13)),C14+D14)</f>
        <v>98254.66666666673</v>
      </c>
      <c r="G14" s="1">
        <f t="shared" si="7"/>
        <v>9</v>
      </c>
      <c r="H14" s="4">
        <f t="shared" si="2"/>
        <v>9913946.1294441205</v>
      </c>
      <c r="I14" s="4">
        <f>IF(G14="",IF(G13="","",SUM($I$6:I13)),H14*$C$2/12)</f>
        <v>66126.020683392373</v>
      </c>
      <c r="J14" s="4">
        <f>IF(G14="",IF(G13="","",SUM($J$6:J13)),K14-I14)</f>
        <v>11082.101138456303</v>
      </c>
      <c r="K14" s="4">
        <f>IF(G14="",IF(G13="","",SUM(K$6:K13)),$H$6*(100%+$C$2/12)^$I$2*($C$2/12)/((100%+$C$2/12)^$I$2-1))</f>
        <v>77208.121821848676</v>
      </c>
      <c r="M14" s="44"/>
      <c r="P14" s="44">
        <f t="shared" si="3"/>
        <v>3.4246575342465773E-3</v>
      </c>
      <c r="Q14" s="44">
        <f t="shared" si="4"/>
        <v>-2.2577183843265772E-3</v>
      </c>
      <c r="R14" s="2">
        <f t="shared" si="5"/>
        <v>10298524.451722683</v>
      </c>
      <c r="S14" s="12">
        <f t="shared" si="6"/>
        <v>5.4880786178529956E-2</v>
      </c>
    </row>
    <row r="15" spans="1:19" x14ac:dyDescent="0.35">
      <c r="A15" s="1">
        <f t="shared" si="0"/>
        <v>10</v>
      </c>
      <c r="B15" s="4">
        <f t="shared" si="1"/>
        <v>9699999.9999999944</v>
      </c>
      <c r="C15" s="4">
        <f>IF(A15="",IF(A14="","",SUM($C$6:C14)),B15*$C$2/12)</f>
        <v>64699.000000000051</v>
      </c>
      <c r="D15" s="4">
        <f>IF(A15="",IF(A14="","",SUM($D$6:D14)),($B$6/$I$2))</f>
        <v>33333.333333333336</v>
      </c>
      <c r="E15" s="4">
        <f>IF(A15="",IF(A14="","",SUM($E$6:E14)),C15+D15)</f>
        <v>98032.333333333387</v>
      </c>
      <c r="G15" s="1">
        <f t="shared" si="7"/>
        <v>10</v>
      </c>
      <c r="H15" s="4">
        <f t="shared" si="2"/>
        <v>9902864.0283056647</v>
      </c>
      <c r="I15" s="4">
        <f>IF(G15="",IF(G14="","",SUM($I$6:I14)),H15*$C$2/12)</f>
        <v>66052.103068798882</v>
      </c>
      <c r="J15" s="4">
        <f>IF(G15="",IF(G14="","",SUM($J$6:J14)),K15-I15)</f>
        <v>11156.018753049793</v>
      </c>
      <c r="K15" s="4">
        <f>IF(G15="",IF(G14="","",SUM(K$6:K14)),$H$6*(100%+$C$2/12)^$I$2*($C$2/12)/((100%+$C$2/12)^$I$2-1))</f>
        <v>77208.121821848676</v>
      </c>
      <c r="M15" s="44"/>
      <c r="P15" s="44">
        <f t="shared" si="3"/>
        <v>3.4364261168384901E-3</v>
      </c>
      <c r="Q15" s="44">
        <f t="shared" si="4"/>
        <v>-2.2628272109213765E-3</v>
      </c>
      <c r="R15" s="2">
        <f t="shared" si="5"/>
        <v>10332239.140918236</v>
      </c>
      <c r="S15" s="12">
        <f t="shared" si="6"/>
        <v>6.119091247263312E-2</v>
      </c>
    </row>
    <row r="16" spans="1:19" x14ac:dyDescent="0.35">
      <c r="A16" s="1">
        <f t="shared" si="0"/>
        <v>11</v>
      </c>
      <c r="B16" s="4">
        <f t="shared" si="1"/>
        <v>9666666.6666666605</v>
      </c>
      <c r="C16" s="4">
        <f>IF(A16="",IF(A15="","",SUM($C$6:C15)),B16*$C$2/12)</f>
        <v>64476.666666666715</v>
      </c>
      <c r="D16" s="4">
        <f>IF(A16="",IF(A15="","",SUM($D$6:D15)),($B$6/$I$2))</f>
        <v>33333.333333333336</v>
      </c>
      <c r="E16" s="4">
        <f>IF(A16="",IF(A15="","",SUM($E$6:E15)),C16+D16)</f>
        <v>97810.000000000058</v>
      </c>
      <c r="G16" s="1">
        <f t="shared" si="7"/>
        <v>11</v>
      </c>
      <c r="H16" s="4">
        <f t="shared" si="2"/>
        <v>9891708.0095526148</v>
      </c>
      <c r="I16" s="4">
        <f>IF(G16="",IF(G15="","",SUM($I$6:I15)),H16*$C$2/12)</f>
        <v>65977.692423716027</v>
      </c>
      <c r="J16" s="4">
        <f>IF(G16="",IF(G15="","",SUM($J$6:J15)),K16-I16)</f>
        <v>11230.429398132648</v>
      </c>
      <c r="K16" s="4">
        <f>IF(G16="",IF(G15="","",SUM(K$6:K15)),$H$6*(100%+$C$2/12)^$I$2*($C$2/12)/((100%+$C$2/12)^$I$2-1))</f>
        <v>77208.121821848676</v>
      </c>
      <c r="M16" s="44"/>
      <c r="P16" s="44">
        <f t="shared" si="3"/>
        <v>3.4482758620689681E-3</v>
      </c>
      <c r="Q16" s="44">
        <f t="shared" si="4"/>
        <v>-2.2679592107365432E-3</v>
      </c>
      <c r="R16" s="2">
        <f t="shared" si="5"/>
        <v>10366064.203233054</v>
      </c>
      <c r="S16" s="12">
        <f t="shared" si="6"/>
        <v>6.746992135629061E-2</v>
      </c>
    </row>
    <row r="17" spans="1:19" x14ac:dyDescent="0.35">
      <c r="A17" s="1">
        <f t="shared" si="0"/>
        <v>12</v>
      </c>
      <c r="B17" s="4">
        <f t="shared" si="1"/>
        <v>9633333.3333333265</v>
      </c>
      <c r="C17" s="4">
        <f>IF(A17="",IF(A16="","",SUM($C$6:C16)),B17*$C$2/12)</f>
        <v>64254.333333333372</v>
      </c>
      <c r="D17" s="4">
        <f>IF(A17="",IF(A16="","",SUM($D$6:D16)),($B$6/$I$2))</f>
        <v>33333.333333333336</v>
      </c>
      <c r="E17" s="4">
        <f>IF(A17="",IF(A16="","",SUM($E$6:E16)),C17+D17)</f>
        <v>97587.666666666715</v>
      </c>
      <c r="G17" s="1">
        <f t="shared" si="7"/>
        <v>12</v>
      </c>
      <c r="H17" s="4">
        <f t="shared" si="2"/>
        <v>9880477.5801544823</v>
      </c>
      <c r="I17" s="4">
        <f>IF(G17="",IF(G16="","",SUM($I$6:I16)),H17*$C$2/12)</f>
        <v>65902.785459630497</v>
      </c>
      <c r="J17" s="4">
        <f>IF(G17="",IF(G16="","",SUM($J$6:J16)),K17-I17)</f>
        <v>11305.336362218179</v>
      </c>
      <c r="K17" s="4">
        <f>IF(G17="",IF(G16="","",SUM(K$6:K16)),$H$6*(100%+$C$2/12)^$I$2*($C$2/12)/((100%+$C$2/12)^$I$2-1))</f>
        <v>77208.121821848676</v>
      </c>
      <c r="M17" s="44"/>
      <c r="P17" s="44">
        <f t="shared" si="3"/>
        <v>3.4602076124567501E-3</v>
      </c>
      <c r="Q17" s="44">
        <f t="shared" si="4"/>
        <v>-2.2731145417988234E-3</v>
      </c>
      <c r="R17" s="2">
        <f t="shared" si="5"/>
        <v>10400000.000000006</v>
      </c>
      <c r="S17" s="12">
        <f t="shared" si="6"/>
        <v>7.3717948717949872E-2</v>
      </c>
    </row>
    <row r="18" spans="1:19" x14ac:dyDescent="0.35">
      <c r="A18" s="1">
        <f t="shared" si="0"/>
        <v>13</v>
      </c>
      <c r="B18" s="4">
        <f t="shared" si="1"/>
        <v>9599999.9999999925</v>
      </c>
      <c r="C18" s="4">
        <f>IF(A18="",IF(A17="","",SUM($C$6:C17)),B18*$C$2/12)</f>
        <v>64032.000000000036</v>
      </c>
      <c r="D18" s="4">
        <f>IF(A18="",IF(A17="","",SUM($D$6:D17)),($B$6/$I$2))</f>
        <v>33333.333333333336</v>
      </c>
      <c r="E18" s="4">
        <f>IF(A18="",IF(A17="","",SUM($E$6:E17)),C18+D18)</f>
        <v>97365.333333333372</v>
      </c>
      <c r="G18" s="1">
        <f t="shared" si="7"/>
        <v>13</v>
      </c>
      <c r="H18" s="4">
        <f t="shared" si="2"/>
        <v>9869172.2437922638</v>
      </c>
      <c r="I18" s="4">
        <f>IF(G18="",IF(G17="","",SUM($I$6:I17)),H18*$C$2/12)</f>
        <v>65827.378866094499</v>
      </c>
      <c r="J18" s="4">
        <f>IF(G18="",IF(G17="","",SUM($J$6:J17)),K18-I18)</f>
        <v>11380.742955754176</v>
      </c>
      <c r="K18" s="4">
        <f>IF(G18="",IF(G17="","",SUM(K$6:K17)),$H$6*(100%+$C$2/12)^$I$2*($C$2/12)/((100%+$C$2/12)^$I$2-1))</f>
        <v>77208.121821848676</v>
      </c>
      <c r="M18" s="44"/>
      <c r="P18" s="44">
        <f t="shared" si="3"/>
        <v>3.4722222222222251E-3</v>
      </c>
      <c r="Q18" s="44">
        <f t="shared" si="4"/>
        <v>-2.278293363574047E-3</v>
      </c>
      <c r="R18" s="2">
        <f t="shared" si="5"/>
        <v>10434046.893734874</v>
      </c>
      <c r="S18" s="12">
        <f t="shared" si="6"/>
        <v>7.9935129890559078E-2</v>
      </c>
    </row>
    <row r="19" spans="1:19" x14ac:dyDescent="0.35">
      <c r="A19" s="1">
        <f t="shared" si="0"/>
        <v>14</v>
      </c>
      <c r="B19" s="4">
        <f t="shared" si="1"/>
        <v>9566666.6666666586</v>
      </c>
      <c r="C19" s="4">
        <f>IF(A19="",IF(A18="","",SUM($C$6:C18)),B19*$C$2/12)</f>
        <v>63809.666666666708</v>
      </c>
      <c r="D19" s="4">
        <f>IF(A19="",IF(A18="","",SUM($D$6:D18)),($B$6/$I$2))</f>
        <v>33333.333333333336</v>
      </c>
      <c r="E19" s="4">
        <f>IF(A19="",IF(A18="","",SUM($E$6:E18)),C19+D19)</f>
        <v>97143.000000000044</v>
      </c>
      <c r="G19" s="1">
        <f t="shared" si="7"/>
        <v>14</v>
      </c>
      <c r="H19" s="4">
        <f t="shared" si="2"/>
        <v>9857791.5008365102</v>
      </c>
      <c r="I19" s="4">
        <f>IF(G19="",IF(G18="","",SUM($I$6:I18)),H19*$C$2/12)</f>
        <v>65751.469310579618</v>
      </c>
      <c r="J19" s="4">
        <f>IF(G19="",IF(G18="","",SUM($J$6:J18)),K19-I19)</f>
        <v>11456.652511269058</v>
      </c>
      <c r="K19" s="4">
        <f>IF(G19="",IF(G18="","",SUM(K$6:K18)),$H$6*(100%+$C$2/12)^$I$2*($C$2/12)/((100%+$C$2/12)^$I$2-1))</f>
        <v>77208.121821848676</v>
      </c>
      <c r="M19" s="44"/>
      <c r="P19" s="44">
        <f t="shared" si="3"/>
        <v>3.4843205574912922E-3</v>
      </c>
      <c r="Q19" s="44">
        <f t="shared" si="4"/>
        <v>-2.2834958369850502E-3</v>
      </c>
      <c r="R19" s="2">
        <f t="shared" si="5"/>
        <v>10468205.248140223</v>
      </c>
      <c r="S19" s="12">
        <f t="shared" si="6"/>
        <v>8.612159965374501E-2</v>
      </c>
    </row>
    <row r="20" spans="1:19" x14ac:dyDescent="0.35">
      <c r="A20" s="1">
        <f t="shared" si="0"/>
        <v>15</v>
      </c>
      <c r="B20" s="4">
        <f t="shared" si="1"/>
        <v>9533333.3333333246</v>
      </c>
      <c r="C20" s="4">
        <f>IF(A20="",IF(A19="","",SUM($C$6:C19)),B20*$C$2/12)</f>
        <v>63587.333333333365</v>
      </c>
      <c r="D20" s="4">
        <f>IF(A20="",IF(A19="","",SUM($D$6:D19)),($B$6/$I$2))</f>
        <v>33333.333333333336</v>
      </c>
      <c r="E20" s="4">
        <f>IF(A20="",IF(A19="","",SUM($E$6:E19)),C20+D20)</f>
        <v>96920.666666666701</v>
      </c>
      <c r="G20" s="1">
        <f t="shared" si="7"/>
        <v>15</v>
      </c>
      <c r="H20" s="4">
        <f t="shared" si="2"/>
        <v>9846334.8483252414</v>
      </c>
      <c r="I20" s="4">
        <f>IF(G20="",IF(G19="","",SUM($I$6:I19)),H20*$C$2/12)</f>
        <v>65675.053438329443</v>
      </c>
      <c r="J20" s="4">
        <f>IF(G20="",IF(G19="","",SUM($J$6:J19)),K20-I20)</f>
        <v>11533.068383519232</v>
      </c>
      <c r="K20" s="4">
        <f>IF(G20="",IF(G19="","",SUM(K$6:K19)),$H$6*(100%+$C$2/12)^$I$2*($C$2/12)/((100%+$C$2/12)^$I$2-1))</f>
        <v>77208.121821848676</v>
      </c>
      <c r="M20" s="44"/>
      <c r="P20" s="44">
        <f t="shared" si="3"/>
        <v>3.4965034965035E-3</v>
      </c>
      <c r="Q20" s="44">
        <f t="shared" si="4"/>
        <v>-2.2887221244283474E-3</v>
      </c>
      <c r="R20" s="2">
        <f t="shared" si="5"/>
        <v>10502475.428109283</v>
      </c>
      <c r="S20" s="12">
        <f t="shared" si="6"/>
        <v>9.2277492235983138E-2</v>
      </c>
    </row>
    <row r="21" spans="1:19" x14ac:dyDescent="0.35">
      <c r="A21" s="1">
        <f t="shared" si="0"/>
        <v>16</v>
      </c>
      <c r="B21" s="4">
        <f t="shared" si="1"/>
        <v>9499999.9999999907</v>
      </c>
      <c r="C21" s="4">
        <f>IF(A21="",IF(A20="","",SUM($C$6:C20)),B21*$C$2/12)</f>
        <v>63365.000000000029</v>
      </c>
      <c r="D21" s="4">
        <f>IF(A21="",IF(A20="","",SUM($D$6:D20)),($B$6/$I$2))</f>
        <v>33333.333333333336</v>
      </c>
      <c r="E21" s="4">
        <f>IF(A21="",IF(A20="","",SUM($E$6:E20)),C21+D21)</f>
        <v>96698.333333333372</v>
      </c>
      <c r="G21" s="1">
        <f t="shared" si="7"/>
        <v>16</v>
      </c>
      <c r="H21" s="4">
        <f t="shared" si="2"/>
        <v>9834801.7799417228</v>
      </c>
      <c r="I21" s="4">
        <f>IF(G21="",IF(G20="","",SUM($I$6:I20)),H21*$C$2/12)</f>
        <v>65598.127872211378</v>
      </c>
      <c r="J21" s="4">
        <f>IF(G21="",IF(G20="","",SUM($J$6:J20)),K21-I21)</f>
        <v>11609.993949637297</v>
      </c>
      <c r="K21" s="4">
        <f>IF(G21="",IF(G20="","",SUM(K$6:K20)),$H$6*(100%+$C$2/12)^$I$2*($C$2/12)/((100%+$C$2/12)^$I$2-1))</f>
        <v>77208.121821848676</v>
      </c>
      <c r="M21" s="44"/>
      <c r="P21" s="44">
        <f t="shared" si="3"/>
        <v>3.5087719298245649E-3</v>
      </c>
      <c r="Q21" s="44">
        <f t="shared" si="4"/>
        <v>-2.2939723897895366E-3</v>
      </c>
      <c r="R21" s="2">
        <f t="shared" si="5"/>
        <v>10536857.79972985</v>
      </c>
      <c r="S21" s="12">
        <f t="shared" si="6"/>
        <v>9.840294131675982E-2</v>
      </c>
    </row>
    <row r="22" spans="1:19" x14ac:dyDescent="0.35">
      <c r="A22" s="1">
        <f t="shared" si="0"/>
        <v>17</v>
      </c>
      <c r="B22" s="4">
        <f t="shared" si="1"/>
        <v>9466666.6666666567</v>
      </c>
      <c r="C22" s="4">
        <f>IF(A22="",IF(A21="","",SUM($C$6:C21)),B22*$C$2/12)</f>
        <v>63142.666666666686</v>
      </c>
      <c r="D22" s="4">
        <f>IF(A22="",IF(A21="","",SUM($D$6:D21)),($B$6/$I$2))</f>
        <v>33333.333333333336</v>
      </c>
      <c r="E22" s="4">
        <f>IF(A22="",IF(A21="","",SUM($E$6:E21)),C22+D22)</f>
        <v>96476.000000000029</v>
      </c>
      <c r="G22" s="1">
        <f t="shared" si="7"/>
        <v>17</v>
      </c>
      <c r="H22" s="4">
        <f t="shared" si="2"/>
        <v>9823191.7859920859</v>
      </c>
      <c r="I22" s="4">
        <f>IF(G22="",IF(G21="","",SUM($I$6:I21)),H22*$C$2/12)</f>
        <v>65520.689212567311</v>
      </c>
      <c r="J22" s="4">
        <f>IF(G22="",IF(G21="","",SUM($J$6:J21)),K22-I22)</f>
        <v>11687.432609281364</v>
      </c>
      <c r="K22" s="4">
        <f>IF(G22="",IF(G21="","",SUM(K$6:K21)),$H$6*(100%+$C$2/12)^$I$2*($C$2/12)/((100%+$C$2/12)^$I$2-1))</f>
        <v>77208.121821848676</v>
      </c>
      <c r="M22" s="44"/>
      <c r="P22" s="44">
        <f t="shared" si="3"/>
        <v>3.5211267605633843E-3</v>
      </c>
      <c r="Q22" s="44">
        <f t="shared" si="4"/>
        <v>-2.2992467984626719E-3</v>
      </c>
      <c r="R22" s="2">
        <f t="shared" si="5"/>
        <v>10571352.730288198</v>
      </c>
      <c r="S22" s="12">
        <f t="shared" si="6"/>
        <v>0.10449808002872546</v>
      </c>
    </row>
    <row r="23" spans="1:19" x14ac:dyDescent="0.35">
      <c r="A23" s="1">
        <f t="shared" si="0"/>
        <v>18</v>
      </c>
      <c r="B23" s="4">
        <f t="shared" si="1"/>
        <v>9433333.3333333228</v>
      </c>
      <c r="C23" s="4">
        <f>IF(A23="",IF(A22="","",SUM($C$6:C22)),B23*$C$2/12)</f>
        <v>62920.33333333335</v>
      </c>
      <c r="D23" s="4">
        <f>IF(A23="",IF(A22="","",SUM($D$6:D22)),($B$6/$I$2))</f>
        <v>33333.333333333336</v>
      </c>
      <c r="E23" s="4">
        <f>IF(A23="",IF(A22="","",SUM($E$6:E22)),C23+D23)</f>
        <v>96253.666666666686</v>
      </c>
      <c r="G23" s="1">
        <f t="shared" si="7"/>
        <v>18</v>
      </c>
      <c r="H23" s="4">
        <f t="shared" si="2"/>
        <v>9811504.3533828054</v>
      </c>
      <c r="I23" s="4">
        <f>IF(G23="",IF(G22="","",SUM($I$6:I22)),H23*$C$2/12)</f>
        <v>65442.734037063405</v>
      </c>
      <c r="J23" s="4">
        <f>IF(G23="",IF(G22="","",SUM($J$6:J22)),K23-I23)</f>
        <v>11765.387784785271</v>
      </c>
      <c r="K23" s="4">
        <f>IF(G23="",IF(G22="","",SUM(K$6:K22)),$H$6*(100%+$C$2/12)^$I$2*($C$2/12)/((100%+$C$2/12)^$I$2-1))</f>
        <v>77208.121821848676</v>
      </c>
      <c r="M23" s="44"/>
      <c r="P23" s="44">
        <f t="shared" si="3"/>
        <v>3.5335689045936439E-3</v>
      </c>
      <c r="Q23" s="44">
        <f t="shared" si="4"/>
        <v>-2.3045455173653861E-3</v>
      </c>
      <c r="R23" s="2">
        <f t="shared" si="5"/>
        <v>10605960.588273</v>
      </c>
      <c r="S23" s="12">
        <f t="shared" si="6"/>
        <v>0.11056304095984007</v>
      </c>
    </row>
    <row r="24" spans="1:19" x14ac:dyDescent="0.35">
      <c r="A24" s="1">
        <f t="shared" si="0"/>
        <v>19</v>
      </c>
      <c r="B24" s="4">
        <f t="shared" si="1"/>
        <v>9399999.9999999888</v>
      </c>
      <c r="C24" s="4">
        <f>IF(A24="",IF(A23="","",SUM($C$6:C23)),B24*$C$2/12)</f>
        <v>62698.000000000007</v>
      </c>
      <c r="D24" s="4">
        <f>IF(A24="",IF(A23="","",SUM($D$6:D23)),($B$6/$I$2))</f>
        <v>33333.333333333336</v>
      </c>
      <c r="E24" s="4">
        <f>IF(A24="",IF(A23="","",SUM($E$6:E23)),C24+D24)</f>
        <v>96031.333333333343</v>
      </c>
      <c r="G24" s="1">
        <f t="shared" si="7"/>
        <v>19</v>
      </c>
      <c r="H24" s="4">
        <f t="shared" si="2"/>
        <v>9799738.9655980207</v>
      </c>
      <c r="I24" s="4">
        <f>IF(G24="",IF(G23="","",SUM($I$6:I23)),H24*$C$2/12)</f>
        <v>65364.258900538895</v>
      </c>
      <c r="J24" s="4">
        <f>IF(G24="",IF(G23="","",SUM($J$6:J23)),K24-I24)</f>
        <v>11843.862921309781</v>
      </c>
      <c r="K24" s="4">
        <f>IF(G24="",IF(G23="","",SUM(K$6:K23)),$H$6*(100%+$C$2/12)^$I$2*($C$2/12)/((100%+$C$2/12)^$I$2-1))</f>
        <v>77208.121821848676</v>
      </c>
      <c r="M24" s="44"/>
      <c r="P24" s="44">
        <f t="shared" si="3"/>
        <v>3.5460992907801465E-3</v>
      </c>
      <c r="Q24" s="44">
        <f t="shared" si="4"/>
        <v>-2.3098687149581453E-3</v>
      </c>
      <c r="R24" s="2">
        <f t="shared" si="5"/>
        <v>10640681.743379263</v>
      </c>
      <c r="S24" s="12">
        <f t="shared" si="6"/>
        <v>0.11659795615551032</v>
      </c>
    </row>
    <row r="25" spans="1:19" x14ac:dyDescent="0.35">
      <c r="A25" s="1">
        <f t="shared" si="0"/>
        <v>20</v>
      </c>
      <c r="B25" s="4">
        <f t="shared" si="1"/>
        <v>9366666.6666666549</v>
      </c>
      <c r="C25" s="4">
        <f>IF(A25="",IF(A24="","",SUM($C$6:C24)),B25*$C$2/12)</f>
        <v>62475.666666666679</v>
      </c>
      <c r="D25" s="4">
        <f>IF(A25="",IF(A24="","",SUM($D$6:D24)),($B$6/$I$2))</f>
        <v>33333.333333333336</v>
      </c>
      <c r="E25" s="4">
        <f>IF(A25="",IF(A24="","",SUM($E$6:E24)),C25+D25)</f>
        <v>95809.000000000015</v>
      </c>
      <c r="G25" s="1">
        <f t="shared" si="7"/>
        <v>20</v>
      </c>
      <c r="H25" s="4">
        <f t="shared" si="2"/>
        <v>9787895.1026767101</v>
      </c>
      <c r="I25" s="4">
        <f>IF(G25="",IF(G24="","",SUM($I$6:I24)),H25*$C$2/12)</f>
        <v>65285.260334853745</v>
      </c>
      <c r="J25" s="4">
        <f>IF(G25="",IF(G24="","",SUM($J$6:J24)),K25-I25)</f>
        <v>11922.861486994931</v>
      </c>
      <c r="K25" s="4">
        <f>IF(G25="",IF(G24="","",SUM(K$6:K24)),$H$6*(100%+$C$2/12)^$I$2*($C$2/12)/((100%+$C$2/12)^$I$2-1))</f>
        <v>77208.121821848676</v>
      </c>
      <c r="M25" s="44"/>
      <c r="P25" s="44">
        <f t="shared" si="3"/>
        <v>3.558718861209969E-3</v>
      </c>
      <c r="Q25" s="44">
        <f t="shared" si="4"/>
        <v>-2.3152165612612043E-3</v>
      </c>
      <c r="R25" s="2">
        <f t="shared" si="5"/>
        <v>10675516.566512281</v>
      </c>
      <c r="S25" s="12">
        <f t="shared" si="6"/>
        <v>0.1226029571207186</v>
      </c>
    </row>
    <row r="26" spans="1:19" x14ac:dyDescent="0.35">
      <c r="A26" s="1">
        <f t="shared" si="0"/>
        <v>21</v>
      </c>
      <c r="B26" s="4">
        <f t="shared" si="1"/>
        <v>9333333.3333333209</v>
      </c>
      <c r="C26" s="4">
        <f>IF(A26="",IF(A25="","",SUM($C$6:C25)),B26*$C$2/12)</f>
        <v>62253.333333333336</v>
      </c>
      <c r="D26" s="4">
        <f>IF(A26="",IF(A25="","",SUM($D$6:D25)),($B$6/$I$2))</f>
        <v>33333.333333333336</v>
      </c>
      <c r="E26" s="4">
        <f>IF(A26="",IF(A25="","",SUM($E$6:E25)),C26+D26)</f>
        <v>95586.666666666672</v>
      </c>
      <c r="G26" s="1">
        <f t="shared" si="7"/>
        <v>21</v>
      </c>
      <c r="H26" s="4">
        <f t="shared" si="2"/>
        <v>9775972.2411897145</v>
      </c>
      <c r="I26" s="4">
        <f>IF(G26="",IF(G25="","",SUM($I$6:I25)),H26*$C$2/12)</f>
        <v>65205.734848735483</v>
      </c>
      <c r="J26" s="4">
        <f>IF(G26="",IF(G25="","",SUM($J$6:J25)),K26-I26)</f>
        <v>12002.386973113193</v>
      </c>
      <c r="K26" s="4">
        <f>IF(G26="",IF(G25="","",SUM(K$6:K25)),$H$6*(100%+$C$2/12)^$I$2*($C$2/12)/((100%+$C$2/12)^$I$2-1))</f>
        <v>77208.121821848676</v>
      </c>
      <c r="M26" s="44"/>
      <c r="P26" s="44">
        <f t="shared" si="3"/>
        <v>3.5714285714285765E-3</v>
      </c>
      <c r="Q26" s="44">
        <f t="shared" si="4"/>
        <v>-2.3205892278736133E-3</v>
      </c>
      <c r="R26" s="2">
        <f t="shared" si="5"/>
        <v>10710465.429791596</v>
      </c>
      <c r="S26" s="12">
        <f t="shared" si="6"/>
        <v>0.12857817482214412</v>
      </c>
    </row>
    <row r="27" spans="1:19" x14ac:dyDescent="0.35">
      <c r="A27" s="1">
        <f t="shared" si="0"/>
        <v>22</v>
      </c>
      <c r="B27" s="4">
        <f t="shared" si="1"/>
        <v>9299999.999999987</v>
      </c>
      <c r="C27" s="4">
        <f>IF(A27="",IF(A26="","",SUM($C$6:C26)),B27*$C$2/12)</f>
        <v>62031</v>
      </c>
      <c r="D27" s="4">
        <f>IF(A27="",IF(A26="","",SUM($D$6:D26)),($B$6/$I$2))</f>
        <v>33333.333333333336</v>
      </c>
      <c r="E27" s="4">
        <f>IF(A27="",IF(A26="","",SUM($E$6:E26)),C27+D27)</f>
        <v>95364.333333333343</v>
      </c>
      <c r="G27" s="1">
        <f t="shared" si="7"/>
        <v>22</v>
      </c>
      <c r="H27" s="4">
        <f t="shared" si="2"/>
        <v>9763969.8542166017</v>
      </c>
      <c r="I27" s="4">
        <f>IF(G27="",IF(G26="","",SUM($I$6:I26)),H27*$C$2/12)</f>
        <v>65125.678927624824</v>
      </c>
      <c r="J27" s="4">
        <f>IF(G27="",IF(G26="","",SUM($J$6:J26)),K27-I27)</f>
        <v>12082.442894223852</v>
      </c>
      <c r="K27" s="4">
        <f>IF(G27="",IF(G26="","",SUM(K$6:K26)),$H$6*(100%+$C$2/12)^$I$2*($C$2/12)/((100%+$C$2/12)^$I$2-1))</f>
        <v>77208.121821848676</v>
      </c>
      <c r="M27" s="44"/>
      <c r="P27" s="44">
        <f t="shared" si="3"/>
        <v>3.5842293906810088E-3</v>
      </c>
      <c r="Q27" s="44">
        <f t="shared" si="4"/>
        <v>-2.3259868879899059E-3</v>
      </c>
      <c r="R27" s="2">
        <f t="shared" si="5"/>
        <v>10745528.706554972</v>
      </c>
      <c r="S27" s="12">
        <f t="shared" si="6"/>
        <v>0.13452373969027559</v>
      </c>
    </row>
    <row r="28" spans="1:19" x14ac:dyDescent="0.35">
      <c r="A28" s="1">
        <f t="shared" si="0"/>
        <v>23</v>
      </c>
      <c r="B28" s="4">
        <f t="shared" si="1"/>
        <v>9266666.666666653</v>
      </c>
      <c r="C28" s="4">
        <f>IF(A28="",IF(A27="","",SUM($C$6:C27)),B28*$C$2/12)</f>
        <v>61808.666666666657</v>
      </c>
      <c r="D28" s="4">
        <f>IF(A28="",IF(A27="","",SUM($D$6:D27)),($B$6/$I$2))</f>
        <v>33333.333333333336</v>
      </c>
      <c r="E28" s="4">
        <f>IF(A28="",IF(A27="","",SUM($E$6:E27)),C28+D28)</f>
        <v>95142</v>
      </c>
      <c r="G28" s="1">
        <f t="shared" si="7"/>
        <v>23</v>
      </c>
      <c r="H28" s="4">
        <f t="shared" si="2"/>
        <v>9751887.4113223776</v>
      </c>
      <c r="I28" s="4">
        <f>IF(G28="",IF(G27="","",SUM($I$6:I27)),H28*$C$2/12)</f>
        <v>65045.089033520351</v>
      </c>
      <c r="J28" s="4">
        <f>IF(G28="",IF(G27="","",SUM($J$6:J27)),K28-I28)</f>
        <v>12163.032788328324</v>
      </c>
      <c r="K28" s="4">
        <f>IF(G28="",IF(G27="","",SUM(K$6:K27)),$H$6*(100%+$C$2/12)^$I$2*($C$2/12)/((100%+$C$2/12)^$I$2-1))</f>
        <v>77208.121821848676</v>
      </c>
      <c r="M28" s="44"/>
      <c r="P28" s="44">
        <f t="shared" si="3"/>
        <v>3.5971223021582788E-3</v>
      </c>
      <c r="Q28" s="44">
        <f t="shared" si="4"/>
        <v>-2.3314097164209855E-3</v>
      </c>
      <c r="R28" s="2">
        <f t="shared" si="5"/>
        <v>10780706.771362381</v>
      </c>
      <c r="S28" s="12">
        <f t="shared" si="6"/>
        <v>0.14043978162151566</v>
      </c>
    </row>
    <row r="29" spans="1:19" x14ac:dyDescent="0.35">
      <c r="A29" s="1">
        <f t="shared" si="0"/>
        <v>24</v>
      </c>
      <c r="B29" s="4">
        <f t="shared" si="1"/>
        <v>9233333.3333333191</v>
      </c>
      <c r="C29" s="4">
        <f>IF(A29="",IF(A28="","",SUM($C$6:C28)),B29*$C$2/12)</f>
        <v>61586.333333333321</v>
      </c>
      <c r="D29" s="4">
        <f>IF(A29="",IF(A28="","",SUM($D$6:D28)),($B$6/$I$2))</f>
        <v>33333.333333333336</v>
      </c>
      <c r="E29" s="4">
        <f>IF(A29="",IF(A28="","",SUM($E$6:E28)),C29+D29)</f>
        <v>94919.666666666657</v>
      </c>
      <c r="G29" s="1">
        <f t="shared" si="7"/>
        <v>24</v>
      </c>
      <c r="H29" s="4">
        <f t="shared" si="2"/>
        <v>9739724.3785340488</v>
      </c>
      <c r="I29" s="4">
        <f>IF(G29="",IF(G28="","",SUM($I$6:I28)),H29*$C$2/12)</f>
        <v>64963.961604822194</v>
      </c>
      <c r="J29" s="4">
        <f>IF(G29="",IF(G28="","",SUM($J$6:J28)),K29-I29)</f>
        <v>12244.160217026481</v>
      </c>
      <c r="K29" s="4">
        <f>IF(G29="",IF(G28="","",SUM(K$6:K28)),$H$6*(100%+$C$2/12)^$I$2*($C$2/12)/((100%+$C$2/12)^$I$2-1))</f>
        <v>77208.121821848676</v>
      </c>
      <c r="M29" s="44"/>
      <c r="P29" s="44">
        <f t="shared" si="3"/>
        <v>3.6101083032491032E-3</v>
      </c>
      <c r="Q29" s="44">
        <f t="shared" si="4"/>
        <v>-2.3368578896107192E-3</v>
      </c>
      <c r="R29" s="2">
        <f t="shared" si="5"/>
        <v>10816000.000000011</v>
      </c>
      <c r="S29" s="12">
        <f t="shared" si="6"/>
        <v>0.14632642998027834</v>
      </c>
    </row>
    <row r="30" spans="1:19" x14ac:dyDescent="0.35">
      <c r="A30" s="1">
        <f t="shared" si="0"/>
        <v>25</v>
      </c>
      <c r="B30" s="4">
        <f t="shared" si="1"/>
        <v>9199999.9999999851</v>
      </c>
      <c r="C30" s="4">
        <f>IF(A30="",IF(A29="","",SUM($C$6:C29)),B30*$C$2/12)</f>
        <v>61363.999999999993</v>
      </c>
      <c r="D30" s="4">
        <f>IF(A30="",IF(A29="","",SUM($D$6:D29)),($B$6/$I$2))</f>
        <v>33333.333333333336</v>
      </c>
      <c r="E30" s="4">
        <f>IF(A30="",IF(A29="","",SUM($E$6:E29)),C30+D30)</f>
        <v>94697.333333333328</v>
      </c>
      <c r="G30" s="1">
        <f t="shared" si="7"/>
        <v>25</v>
      </c>
      <c r="H30" s="4">
        <f t="shared" si="2"/>
        <v>9727480.2183170225</v>
      </c>
      <c r="I30" s="4">
        <f>IF(G30="",IF(G29="","",SUM($I$6:I29)),H30*$C$2/12)</f>
        <v>64882.293056174625</v>
      </c>
      <c r="J30" s="4">
        <f>IF(G30="",IF(G29="","",SUM($J$6:J29)),K30-I30)</f>
        <v>12325.82876567405</v>
      </c>
      <c r="K30" s="4">
        <f>IF(G30="",IF(G29="","",SUM(K$6:K29)),$H$6*(100%+$C$2/12)^$I$2*($C$2/12)/((100%+$C$2/12)^$I$2-1))</f>
        <v>77208.121821848676</v>
      </c>
      <c r="M30" s="44"/>
      <c r="P30" s="44">
        <f t="shared" si="3"/>
        <v>3.6231884057971076E-3</v>
      </c>
      <c r="Q30" s="44">
        <f t="shared" si="4"/>
        <v>-2.3423315856565922E-3</v>
      </c>
      <c r="R30" s="2">
        <f t="shared" si="5"/>
        <v>10851408.769484274</v>
      </c>
      <c r="S30" s="12">
        <f t="shared" si="6"/>
        <v>0.15218381360107716</v>
      </c>
    </row>
    <row r="31" spans="1:19" x14ac:dyDescent="0.35">
      <c r="A31" s="1">
        <f t="shared" si="0"/>
        <v>26</v>
      </c>
      <c r="B31" s="4">
        <f>IF(A31="",IF(A30="","","samtals"),B30-D30)</f>
        <v>9166666.6666666511</v>
      </c>
      <c r="C31" s="4">
        <f>IF(A31="",IF(A30="","",SUM($C$6:C30)),B31*$C$2/12)</f>
        <v>61141.66666666665</v>
      </c>
      <c r="D31" s="4">
        <f>IF(A31="",IF(A30="","",SUM($D$6:D30)),($B$6/$I$2))</f>
        <v>33333.333333333336</v>
      </c>
      <c r="E31" s="8">
        <f>IF(A31="",IF(A30="","",SUM($E$6:E30)),C31+D31)</f>
        <v>94474.999999999985</v>
      </c>
      <c r="G31" s="1">
        <f t="shared" si="7"/>
        <v>26</v>
      </c>
      <c r="H31" s="4">
        <f t="shared" si="2"/>
        <v>9715154.389551349</v>
      </c>
      <c r="I31" s="4">
        <f>IF(G31="",IF(G30="","",SUM($I$6:I30)),H31*$C$2/12)</f>
        <v>64800.079778307583</v>
      </c>
      <c r="J31" s="4">
        <f>IF(G31="",IF(G30="","",SUM($J$6:J30)),K31-I31)</f>
        <v>12408.042043541092</v>
      </c>
      <c r="K31" s="4">
        <f>IF(G31="",IF(G30="","",SUM(K$6:K30)),$H$6*(100%+$C$2/12)^$I$2*($C$2/12)/((100%+$C$2/12)^$I$2-1))</f>
        <v>77208.121821848676</v>
      </c>
      <c r="M31" s="44"/>
      <c r="P31" s="44">
        <f t="shared" si="3"/>
        <v>3.6363636363636429E-3</v>
      </c>
      <c r="Q31" s="44">
        <f t="shared" si="4"/>
        <v>-2.347830984329123E-3</v>
      </c>
      <c r="R31" s="2">
        <f t="shared" si="5"/>
        <v>10886933.458065838</v>
      </c>
      <c r="S31" s="12">
        <f t="shared" si="6"/>
        <v>0.15801206079060645</v>
      </c>
    </row>
    <row r="32" spans="1:19" x14ac:dyDescent="0.35">
      <c r="A32" s="1">
        <f t="shared" si="0"/>
        <v>27</v>
      </c>
      <c r="B32" s="4">
        <f t="shared" si="1"/>
        <v>9133333.3333333172</v>
      </c>
      <c r="C32" s="4">
        <f>IF(A32="",IF(A31="","",SUM($C$6:C31)),B32*$C$2/12)</f>
        <v>60919.333333333314</v>
      </c>
      <c r="D32" s="4">
        <f>IF(A32="",IF(A31="","",SUM($D$6:D31)),($B$6/$I$2))</f>
        <v>33333.333333333336</v>
      </c>
      <c r="E32" s="4">
        <f>IF(A32="",IF(A31="","",SUM($E$6:E31)),C32+D32)</f>
        <v>94252.666666666657</v>
      </c>
      <c r="G32" s="1">
        <f t="shared" si="7"/>
        <v>27</v>
      </c>
      <c r="H32" s="4">
        <f t="shared" si="2"/>
        <v>9702746.3475078084</v>
      </c>
      <c r="I32" s="4">
        <f>IF(G32="",IF(G31="","",SUM($I$6:I31)),H32*$C$2/12)</f>
        <v>64717.318137877177</v>
      </c>
      <c r="J32" s="4">
        <f>IF(G32="",IF(G31="","",SUM($J$6:J31)),K32-I32)</f>
        <v>12490.803683971499</v>
      </c>
      <c r="K32" s="4">
        <f>IF(G32="",IF(G31="","",SUM(K$6:K31)),$H$6*(100%+$C$2/12)^$I$2*($C$2/12)/((100%+$C$2/12)^$I$2-1))</f>
        <v>77208.121821848676</v>
      </c>
      <c r="M32" s="44"/>
      <c r="P32" s="44">
        <f t="shared" si="3"/>
        <v>3.6496350364963572E-3</v>
      </c>
      <c r="Q32" s="44">
        <f t="shared" si="4"/>
        <v>-2.3533562670900081E-3</v>
      </c>
      <c r="R32" s="2">
        <f t="shared" si="5"/>
        <v>10922574.44523366</v>
      </c>
      <c r="S32" s="12">
        <f t="shared" si="6"/>
        <v>0.1638112993298135</v>
      </c>
    </row>
    <row r="33" spans="1:19" x14ac:dyDescent="0.35">
      <c r="A33" s="1">
        <f t="shared" si="0"/>
        <v>28</v>
      </c>
      <c r="B33" s="4">
        <f t="shared" si="1"/>
        <v>9099999.9999999832</v>
      </c>
      <c r="C33" s="4">
        <f>IF(A33="",IF(A32="","",SUM($C$6:C32)),B33*$C$2/12)</f>
        <v>60696.999999999971</v>
      </c>
      <c r="D33" s="4">
        <f>IF(A33="",IF(A32="","",SUM($D$6:D32)),($B$6/$I$2))</f>
        <v>33333.333333333336</v>
      </c>
      <c r="E33" s="4">
        <f>IF(A33="",IF(A32="","",SUM($E$6:E32)),C33+D33)</f>
        <v>94030.333333333314</v>
      </c>
      <c r="G33" s="1">
        <f t="shared" si="7"/>
        <v>28</v>
      </c>
      <c r="H33" s="4">
        <f t="shared" si="2"/>
        <v>9690255.5438238364</v>
      </c>
      <c r="I33" s="4">
        <f>IF(G33="",IF(G32="","",SUM($I$6:I32)),H33*$C$2/12)</f>
        <v>64634.004477305076</v>
      </c>
      <c r="J33" s="4">
        <f>IF(G33="",IF(G32="","",SUM($J$6:J32)),K33-I33)</f>
        <v>12574.1173445436</v>
      </c>
      <c r="K33" s="4">
        <f>IF(G33="",IF(G32="","",SUM(K$6:K32)),$H$6*(100%+$C$2/12)^$I$2*($C$2/12)/((100%+$C$2/12)^$I$2-1))</f>
        <v>77208.121821848676</v>
      </c>
      <c r="M33" s="44"/>
      <c r="P33" s="44">
        <f t="shared" si="3"/>
        <v>3.6630036630036699E-3</v>
      </c>
      <c r="Q33" s="44">
        <f t="shared" si="4"/>
        <v>-2.3589076171143847E-3</v>
      </c>
      <c r="R33" s="2">
        <f t="shared" si="5"/>
        <v>10958332.111719051</v>
      </c>
      <c r="S33" s="12">
        <f t="shared" si="6"/>
        <v>0.16958165647596427</v>
      </c>
    </row>
    <row r="34" spans="1:19" x14ac:dyDescent="0.35">
      <c r="A34" s="1">
        <f t="shared" si="0"/>
        <v>29</v>
      </c>
      <c r="B34" s="4">
        <f t="shared" si="1"/>
        <v>9066666.6666666493</v>
      </c>
      <c r="C34" s="4">
        <f>IF(A34="",IF(A33="","",SUM($C$6:C33)),B34*$C$2/12)</f>
        <v>60474.666666666635</v>
      </c>
      <c r="D34" s="4">
        <f>IF(A34="",IF(A33="","",SUM($D$6:D33)),($B$6/$I$2))</f>
        <v>33333.333333333336</v>
      </c>
      <c r="E34" s="4">
        <f>IF(A34="",IF(A33="","",SUM($E$6:E33)),C34+D34)</f>
        <v>93807.999999999971</v>
      </c>
      <c r="F34" s="1"/>
      <c r="G34" s="1">
        <f t="shared" si="7"/>
        <v>29</v>
      </c>
      <c r="H34" s="4">
        <f t="shared" si="2"/>
        <v>9677681.426479293</v>
      </c>
      <c r="I34" s="4">
        <f>IF(G34="",IF(G33="","",SUM($I$6:I33)),H34*$C$2/12)</f>
        <v>64550.135114616976</v>
      </c>
      <c r="J34" s="4">
        <f>IF(G34="",IF(G33="","",SUM($J$6:J33)),K34-I34)</f>
        <v>12657.986707231699</v>
      </c>
      <c r="K34" s="4">
        <f>IF(G34="",IF(G33="","",SUM(K$6:K33)),$H$6*(100%+$C$2/12)^$I$2*($C$2/12)/((100%+$C$2/12)^$I$2-1))</f>
        <v>77208.121821848676</v>
      </c>
      <c r="M34" s="44"/>
      <c r="P34" s="44">
        <f t="shared" si="3"/>
        <v>3.6764705882353014E-3</v>
      </c>
      <c r="Q34" s="44">
        <f t="shared" si="4"/>
        <v>-2.3644852193087664E-3</v>
      </c>
      <c r="R34" s="2">
        <f t="shared" si="5"/>
        <v>10994206.839499734</v>
      </c>
      <c r="S34" s="12">
        <f t="shared" si="6"/>
        <v>0.17532325896469975</v>
      </c>
    </row>
    <row r="35" spans="1:19" x14ac:dyDescent="0.35">
      <c r="A35" s="1">
        <f t="shared" si="0"/>
        <v>30</v>
      </c>
      <c r="B35" s="4">
        <f t="shared" si="1"/>
        <v>9033333.3333333153</v>
      </c>
      <c r="C35" s="4">
        <f>IF(A35="",IF(A34="","",SUM($C$6:C34)),B35*$C$2/12)</f>
        <v>60252.333333333292</v>
      </c>
      <c r="D35" s="4">
        <f>IF(A35="",IF(A34="","",SUM($D$6:D34)),($B$6/$I$2))</f>
        <v>33333.333333333336</v>
      </c>
      <c r="E35" s="4">
        <f>IF(A35="",IF(A34="","",SUM($E$6:E34)),C35+D35)</f>
        <v>93585.666666666628</v>
      </c>
      <c r="F35" s="4"/>
      <c r="G35" s="1">
        <f t="shared" si="7"/>
        <v>30</v>
      </c>
      <c r="H35" s="4">
        <f t="shared" si="2"/>
        <v>9665023.439772062</v>
      </c>
      <c r="I35" s="4">
        <f>IF(G35="",IF(G34="","",SUM($I$6:I34)),H35*$C$2/12)</f>
        <v>64465.706343279744</v>
      </c>
      <c r="J35" s="4">
        <f>IF(G35="",IF(G34="","",SUM($J$6:J34)),K35-I35)</f>
        <v>12742.415478568932</v>
      </c>
      <c r="K35" s="4">
        <f>IF(G35="",IF(G34="","",SUM(K$6:K34)),$H$6*(100%+$C$2/12)^$I$2*($C$2/12)/((100%+$C$2/12)^$I$2-1))</f>
        <v>77208.121821848676</v>
      </c>
      <c r="M35" s="44"/>
      <c r="P35" s="44">
        <f t="shared" si="3"/>
        <v>3.6900369003690114E-3</v>
      </c>
      <c r="Q35" s="44">
        <f t="shared" si="4"/>
        <v>-2.3700892603332668E-3</v>
      </c>
      <c r="R35" s="2">
        <f t="shared" si="5"/>
        <v>11030199.011803929</v>
      </c>
      <c r="S35" s="12">
        <f t="shared" si="6"/>
        <v>0.18103623301208568</v>
      </c>
    </row>
    <row r="36" spans="1:19" x14ac:dyDescent="0.35">
      <c r="A36" s="1">
        <f t="shared" si="0"/>
        <v>31</v>
      </c>
      <c r="B36" s="4">
        <f t="shared" si="1"/>
        <v>8999999.9999999814</v>
      </c>
      <c r="C36" s="4">
        <f>IF(A36="",IF(A35="","",SUM($C$6:C35)),B36*$C$2/12)</f>
        <v>60029.999999999964</v>
      </c>
      <c r="D36" s="4">
        <f>IF(A36="",IF(A35="","",SUM($D$6:D35)),($B$6/$I$2))</f>
        <v>33333.333333333336</v>
      </c>
      <c r="E36" s="4">
        <f>IF(A36="",IF(A35="","",SUM($E$6:E35)),C36+D36)</f>
        <v>93363.333333333299</v>
      </c>
      <c r="F36" s="4"/>
      <c r="G36" s="1">
        <f t="shared" si="7"/>
        <v>31</v>
      </c>
      <c r="H36" s="4">
        <f t="shared" si="2"/>
        <v>9652281.0242934935</v>
      </c>
      <c r="I36" s="4">
        <f>IF(G36="",IF(G35="","",SUM($I$6:I35)),H36*$C$2/12)</f>
        <v>64380.71443203769</v>
      </c>
      <c r="J36" s="4">
        <f>IF(G36="",IF(G35="","",SUM($J$6:J35)),K36-I36)</f>
        <v>12827.407389810985</v>
      </c>
      <c r="K36" s="4">
        <f>IF(G36="",IF(G35="","",SUM(K$6:K35)),$H$6*(100%+$C$2/12)^$I$2*($C$2/12)/((100%+$C$2/12)^$I$2-1))</f>
        <v>77208.121821848676</v>
      </c>
      <c r="M36" s="44"/>
      <c r="P36" s="44">
        <f t="shared" si="3"/>
        <v>3.7037037037037117E-3</v>
      </c>
      <c r="Q36" s="44">
        <f t="shared" si="4"/>
        <v>-2.3757199286214975E-3</v>
      </c>
      <c r="R36" s="2">
        <f t="shared" si="5"/>
        <v>11066309.013114443</v>
      </c>
      <c r="S36" s="12">
        <f t="shared" si="6"/>
        <v>0.18672070431665369</v>
      </c>
    </row>
    <row r="37" spans="1:19" x14ac:dyDescent="0.35">
      <c r="A37" s="1">
        <f t="shared" si="0"/>
        <v>32</v>
      </c>
      <c r="B37" s="4">
        <f t="shared" si="1"/>
        <v>8966666.6666666474</v>
      </c>
      <c r="C37" s="4">
        <f>IF(A37="",IF(A36="","",SUM($C$6:C36)),B37*$C$2/12)</f>
        <v>59807.666666666621</v>
      </c>
      <c r="D37" s="4">
        <f>IF(A37="",IF(A36="","",SUM($D$6:D36)),($B$6/$I$2))</f>
        <v>33333.333333333336</v>
      </c>
      <c r="E37" s="4">
        <f>IF(A37="",IF(A36="","",SUM($E$6:E36)),C37+D37)</f>
        <v>93140.999999999956</v>
      </c>
      <c r="F37" s="4"/>
      <c r="G37" s="1">
        <f t="shared" si="7"/>
        <v>32</v>
      </c>
      <c r="H37" s="4">
        <f t="shared" si="2"/>
        <v>9639453.6169036832</v>
      </c>
      <c r="I37" s="4">
        <f>IF(G37="",IF(G36="","",SUM($I$6:I36)),H37*$C$2/12)</f>
        <v>64295.155624747655</v>
      </c>
      <c r="J37" s="4">
        <f>IF(G37="",IF(G36="","",SUM($J$6:J36)),K37-I37)</f>
        <v>12912.966197101021</v>
      </c>
      <c r="K37" s="4">
        <f>IF(G37="",IF(G36="","",SUM(K$6:K36)),$H$6*(100%+$C$2/12)^$I$2*($C$2/12)/((100%+$C$2/12)^$I$2-1))</f>
        <v>77208.121821848676</v>
      </c>
      <c r="M37" s="44"/>
      <c r="P37" s="44">
        <f t="shared" si="3"/>
        <v>3.7174721189591159E-3</v>
      </c>
      <c r="Q37" s="44">
        <f t="shared" si="4"/>
        <v>-2.3813774144026182E-3</v>
      </c>
      <c r="R37" s="2">
        <f t="shared" si="5"/>
        <v>11102537.229172783</v>
      </c>
      <c r="S37" s="12">
        <f t="shared" si="6"/>
        <v>0.1923767980614349</v>
      </c>
    </row>
    <row r="38" spans="1:19" x14ac:dyDescent="0.35">
      <c r="A38" s="1">
        <f t="shared" si="0"/>
        <v>33</v>
      </c>
      <c r="B38" s="4">
        <f t="shared" si="1"/>
        <v>8933333.3333333135</v>
      </c>
      <c r="C38" s="4">
        <f>IF(A38="",IF(A37="","",SUM($C$6:C37)),B38*$C$2/12)</f>
        <v>59585.333333333285</v>
      </c>
      <c r="D38" s="4">
        <f>IF(A38="",IF(A37="","",SUM($D$6:D37)),($B$6/$I$2))</f>
        <v>33333.333333333336</v>
      </c>
      <c r="E38" s="4">
        <f>IF(A38="",IF(A37="","",SUM($E$6:E37)),C38+D38)</f>
        <v>92918.666666666628</v>
      </c>
      <c r="F38" s="4"/>
      <c r="G38" s="1">
        <f t="shared" si="7"/>
        <v>33</v>
      </c>
      <c r="H38" s="4">
        <f t="shared" si="2"/>
        <v>9626540.6507065818</v>
      </c>
      <c r="I38" s="4">
        <f>IF(G38="",IF(G37="","",SUM($I$6:I37)),H38*$C$2/12)</f>
        <v>64209.026140212991</v>
      </c>
      <c r="J38" s="4">
        <f>IF(G38="",IF(G37="","",SUM($J$6:J37)),K38-I38)</f>
        <v>12999.095681635685</v>
      </c>
      <c r="K38" s="4">
        <f>IF(G38="",IF(G37="","",SUM(K$6:K37)),$H$6*(100%+$C$2/12)^$I$2*($C$2/12)/((100%+$C$2/12)^$I$2-1))</f>
        <v>77208.121821848676</v>
      </c>
      <c r="M38" s="44"/>
      <c r="P38" s="44">
        <f t="shared" si="3"/>
        <v>3.7313432835820982E-3</v>
      </c>
      <c r="Q38" s="44">
        <f t="shared" si="4"/>
        <v>-2.387061909721053E-3</v>
      </c>
      <c r="R38" s="2">
        <f t="shared" si="5"/>
        <v>11138884.04698327</v>
      </c>
      <c r="S38" s="12">
        <f t="shared" si="6"/>
        <v>0.19800463891598577</v>
      </c>
    </row>
    <row r="39" spans="1:19" x14ac:dyDescent="0.35">
      <c r="A39" s="1">
        <f t="shared" si="0"/>
        <v>34</v>
      </c>
      <c r="B39" s="4">
        <f t="shared" si="1"/>
        <v>8899999.9999999795</v>
      </c>
      <c r="C39" s="4">
        <f>IF(A39="",IF(A38="","",SUM($C$6:C38)),B39*$C$2/12)</f>
        <v>59362.999999999942</v>
      </c>
      <c r="D39" s="4">
        <f>IF(A39="",IF(A38="","",SUM($D$6:D38)),($B$6/$I$2))</f>
        <v>33333.333333333336</v>
      </c>
      <c r="E39" s="4">
        <f>IF(A39="",IF(A38="","",SUM($E$6:E38)),C39+D39)</f>
        <v>92696.333333333285</v>
      </c>
      <c r="G39" s="1">
        <f t="shared" si="7"/>
        <v>34</v>
      </c>
      <c r="H39" s="4">
        <f t="shared" si="2"/>
        <v>9613541.5550249461</v>
      </c>
      <c r="I39" s="4">
        <f>IF(G39="",IF(G38="","",SUM($I$6:I38)),H39*$C$2/12)</f>
        <v>64122.32217201648</v>
      </c>
      <c r="J39" s="4">
        <f>IF(G39="",IF(G38="","",SUM($J$6:J38)),K39-I39)</f>
        <v>13085.799649832195</v>
      </c>
      <c r="K39" s="4">
        <f>IF(G39="",IF(G38="","",SUM(K$6:K38)),$H$6*(100%+$C$2/12)^$I$2*($C$2/12)/((100%+$C$2/12)^$I$2-1))</f>
        <v>77208.121821848676</v>
      </c>
      <c r="M39" s="44"/>
      <c r="P39" s="44">
        <f t="shared" si="3"/>
        <v>3.7453183520599338E-3</v>
      </c>
      <c r="Q39" s="44">
        <f t="shared" si="4"/>
        <v>-2.392773608460551E-3</v>
      </c>
      <c r="R39" s="2">
        <f t="shared" si="5"/>
        <v>11175349.85481718</v>
      </c>
      <c r="S39" s="12">
        <f t="shared" si="6"/>
        <v>0.20360435103840635</v>
      </c>
    </row>
    <row r="40" spans="1:19" x14ac:dyDescent="0.35">
      <c r="A40" s="1">
        <f t="shared" si="0"/>
        <v>35</v>
      </c>
      <c r="B40" s="4">
        <f t="shared" si="1"/>
        <v>8866666.6666666456</v>
      </c>
      <c r="C40" s="4">
        <f>IF(A40="",IF(A39="","",SUM($C$6:C39)),B40*$C$2/12)</f>
        <v>59140.666666666606</v>
      </c>
      <c r="D40" s="4">
        <f>IF(A40="",IF(A39="","",SUM($D$6:D39)),($B$6/$I$2))</f>
        <v>33333.333333333336</v>
      </c>
      <c r="E40" s="4">
        <f>IF(A40="",IF(A39="","",SUM($E$6:E39)),C40+D40)</f>
        <v>92473.999999999942</v>
      </c>
      <c r="F40" s="1"/>
      <c r="G40" s="1">
        <f t="shared" si="7"/>
        <v>35</v>
      </c>
      <c r="H40" s="4">
        <f t="shared" si="2"/>
        <v>9600455.7553751133</v>
      </c>
      <c r="I40" s="4">
        <f>IF(G40="",IF(G39="","",SUM($I$6:I39)),H40*$C$2/12)</f>
        <v>64035.039888352097</v>
      </c>
      <c r="J40" s="4">
        <f>IF(G40="",IF(G39="","",SUM($J$6:J39)),K40-I40)</f>
        <v>13173.081933496578</v>
      </c>
      <c r="K40" s="4">
        <f>IF(G40="",IF(G39="","",SUM(K$6:K39)),$H$6*(100%+$C$2/12)^$I$2*($C$2/12)/((100%+$C$2/12)^$I$2-1))</f>
        <v>77208.121821848676</v>
      </c>
      <c r="M40" s="44"/>
      <c r="P40" s="44">
        <f t="shared" si="3"/>
        <v>3.7593984962406108E-3</v>
      </c>
      <c r="Q40" s="44">
        <f t="shared" si="4"/>
        <v>-2.398512706363896E-3</v>
      </c>
      <c r="R40" s="2">
        <f t="shared" si="5"/>
        <v>11211935.042216886</v>
      </c>
      <c r="S40" s="12">
        <f t="shared" si="6"/>
        <v>0.20917605807735049</v>
      </c>
    </row>
    <row r="41" spans="1:19" x14ac:dyDescent="0.35">
      <c r="A41" s="1">
        <f t="shared" si="0"/>
        <v>36</v>
      </c>
      <c r="B41" s="4">
        <f t="shared" si="1"/>
        <v>8833333.3333333116</v>
      </c>
      <c r="C41" s="4">
        <f>IF(A41="",IF(A40="","",SUM($C$6:C40)),B41*$C$2/12)</f>
        <v>58918.333333333263</v>
      </c>
      <c r="D41" s="4">
        <f>IF(A41="",IF(A40="","",SUM($D$6:D40)),($B$6/$I$2))</f>
        <v>33333.333333333336</v>
      </c>
      <c r="E41" s="4">
        <f>IF(A41="",IF(A40="","",SUM($E$6:E40)),C41+D41)</f>
        <v>92251.666666666599</v>
      </c>
      <c r="F41" s="4"/>
      <c r="G41" s="1">
        <f t="shared" si="7"/>
        <v>36</v>
      </c>
      <c r="H41" s="4">
        <f t="shared" si="2"/>
        <v>9587282.6734416168</v>
      </c>
      <c r="I41" s="4">
        <f>IF(G41="",IF(G40="","",SUM($I$6:I40)),H41*$C$2/12)</f>
        <v>63947.17543185567</v>
      </c>
      <c r="J41" s="4">
        <f>IF(G41="",IF(G40="","",SUM($J$6:J40)),K41-I41)</f>
        <v>13260.946389993005</v>
      </c>
      <c r="K41" s="4">
        <f>IF(G41="",IF(G40="","",SUM(K$6:K40)),$H$6*(100%+$C$2/12)^$I$2*($C$2/12)/((100%+$C$2/12)^$I$2-1))</f>
        <v>77208.121821848676</v>
      </c>
      <c r="M41" s="44"/>
      <c r="P41" s="44">
        <f t="shared" si="3"/>
        <v>3.7735849056603869E-3</v>
      </c>
      <c r="Q41" s="44">
        <f t="shared" si="4"/>
        <v>-2.4042794010569802E-3</v>
      </c>
      <c r="R41" s="2">
        <f t="shared" si="5"/>
        <v>11248640.00000002</v>
      </c>
      <c r="S41" s="12">
        <f t="shared" si="6"/>
        <v>0.21471988317402854</v>
      </c>
    </row>
    <row r="42" spans="1:19" x14ac:dyDescent="0.35">
      <c r="A42" s="1">
        <f t="shared" si="0"/>
        <v>37</v>
      </c>
      <c r="B42" s="4">
        <f t="shared" si="1"/>
        <v>8799999.9999999776</v>
      </c>
      <c r="C42" s="4">
        <f>IF(A42="",IF(A41="","",SUM($C$6:C41)),B42*$C$2/12)</f>
        <v>58695.999999999935</v>
      </c>
      <c r="D42" s="4">
        <f>IF(A42="",IF(A41="","",SUM($D$6:D41)),($B$6/$I$2))</f>
        <v>33333.333333333336</v>
      </c>
      <c r="E42" s="4">
        <f>IF(A42="",IF(A41="","",SUM($E$6:E41)),C42+D42)</f>
        <v>92029.33333333327</v>
      </c>
      <c r="F42" s="4"/>
      <c r="G42" s="1">
        <f t="shared" si="7"/>
        <v>37</v>
      </c>
      <c r="H42" s="4">
        <f t="shared" si="2"/>
        <v>9574021.7270516232</v>
      </c>
      <c r="I42" s="4">
        <f>IF(G42="",IF(G41="","",SUM($I$6:I41)),H42*$C$2/12)</f>
        <v>63858.724919434411</v>
      </c>
      <c r="J42" s="4">
        <f>IF(G42="",IF(G41="","",SUM($J$6:J41)),K42-I42)</f>
        <v>13349.396902414264</v>
      </c>
      <c r="K42" s="4">
        <f>IF(G42="",IF(G41="","",SUM(K$6:K41)),$H$6*(100%+$C$2/12)^$I$2*($C$2/12)/((100%+$C$2/12)^$I$2-1))</f>
        <v>77208.121821848676</v>
      </c>
      <c r="M42" s="44"/>
      <c r="P42" s="44">
        <f t="shared" si="3"/>
        <v>3.787878787878798E-3</v>
      </c>
      <c r="Q42" s="44">
        <f t="shared" si="4"/>
        <v>-2.4100738920705533E-3</v>
      </c>
      <c r="R42" s="2">
        <f t="shared" si="5"/>
        <v>11285465.120263655</v>
      </c>
      <c r="S42" s="12">
        <f t="shared" si="6"/>
        <v>0.22023594896420279</v>
      </c>
    </row>
    <row r="43" spans="1:19" x14ac:dyDescent="0.35">
      <c r="A43" s="1">
        <f t="shared" si="0"/>
        <v>38</v>
      </c>
      <c r="B43" s="4">
        <f t="shared" si="1"/>
        <v>8766666.6666666437</v>
      </c>
      <c r="C43" s="4">
        <f>IF(A43="",IF(A42="","",SUM($C$6:C42)),B43*$C$2/12)</f>
        <v>58473.666666666599</v>
      </c>
      <c r="D43" s="4">
        <f>IF(A43="",IF(A42="","",SUM($D$6:D42)),($B$6/$I$2))</f>
        <v>33333.333333333336</v>
      </c>
      <c r="E43" s="4">
        <f>IF(A43="",IF(A42="","",SUM($E$6:E42)),C43+D43)</f>
        <v>91806.999999999942</v>
      </c>
      <c r="F43" s="4"/>
      <c r="G43" s="1">
        <f t="shared" si="7"/>
        <v>38</v>
      </c>
      <c r="H43" s="4">
        <f t="shared" si="2"/>
        <v>9560672.3301492091</v>
      </c>
      <c r="I43" s="4">
        <f>IF(G43="",IF(G42="","",SUM($I$6:I42)),H43*$C$2/12)</f>
        <v>63769.684442095313</v>
      </c>
      <c r="J43" s="4">
        <f>IF(G43="",IF(G42="","",SUM($J$6:J42)),K43-I43)</f>
        <v>13438.437379753363</v>
      </c>
      <c r="K43" s="4">
        <f>IF(G43="",IF(G42="","",SUM(K$6:K42)),$H$6*(100%+$C$2/12)^$I$2*($C$2/12)/((100%+$C$2/12)^$I$2-1))</f>
        <v>77208.121821848676</v>
      </c>
      <c r="M43" s="44"/>
      <c r="P43" s="44">
        <f t="shared" si="3"/>
        <v>3.8022813688213032E-3</v>
      </c>
      <c r="Q43" s="44">
        <f t="shared" si="4"/>
        <v>-2.4158963808640212E-3</v>
      </c>
      <c r="R43" s="2">
        <f t="shared" si="5"/>
        <v>11322410.796388481</v>
      </c>
      <c r="S43" s="12">
        <f t="shared" si="6"/>
        <v>0.22572437758017444</v>
      </c>
    </row>
    <row r="44" spans="1:19" x14ac:dyDescent="0.35">
      <c r="A44" s="1">
        <f t="shared" si="0"/>
        <v>39</v>
      </c>
      <c r="B44" s="4">
        <f t="shared" si="1"/>
        <v>8733333.3333333097</v>
      </c>
      <c r="C44" s="4">
        <f>IF(A44="",IF(A43="","",SUM($C$6:C43)),B44*$C$2/12)</f>
        <v>58251.333333333256</v>
      </c>
      <c r="D44" s="4">
        <f>IF(A44="",IF(A43="","",SUM($D$6:D43)),($B$6/$I$2))</f>
        <v>33333.333333333336</v>
      </c>
      <c r="E44" s="4">
        <f>IF(A44="",IF(A43="","",SUM($E$6:E43)),C44+D44)</f>
        <v>91584.666666666599</v>
      </c>
      <c r="F44" s="4"/>
      <c r="G44" s="1">
        <f t="shared" si="7"/>
        <v>39</v>
      </c>
      <c r="H44" s="4">
        <f t="shared" si="2"/>
        <v>9547233.8927694559</v>
      </c>
      <c r="I44" s="4">
        <f>IF(G44="",IF(G43="","",SUM($I$6:I43)),H44*$C$2/12)</f>
        <v>63680.05006477236</v>
      </c>
      <c r="J44" s="4">
        <f>IF(G44="",IF(G43="","",SUM($J$6:J43)),K44-I44)</f>
        <v>13528.071757076315</v>
      </c>
      <c r="K44" s="4">
        <f>IF(G44="",IF(G43="","",SUM(K$6:K43)),$H$6*(100%+$C$2/12)^$I$2*($C$2/12)/((100%+$C$2/12)^$I$2-1))</f>
        <v>77208.121821848676</v>
      </c>
      <c r="M44" s="44"/>
      <c r="P44" s="44">
        <f t="shared" si="3"/>
        <v>3.8167938931297817E-3</v>
      </c>
      <c r="Q44" s="44">
        <f t="shared" si="4"/>
        <v>-2.421747070848009E-3</v>
      </c>
      <c r="R44" s="2">
        <f t="shared" si="5"/>
        <v>11359477.423043016</v>
      </c>
      <c r="S44" s="12">
        <f t="shared" si="6"/>
        <v>0.23118529065276366</v>
      </c>
    </row>
    <row r="45" spans="1:19" x14ac:dyDescent="0.35">
      <c r="A45" s="1">
        <f t="shared" si="0"/>
        <v>40</v>
      </c>
      <c r="B45" s="4">
        <f t="shared" si="1"/>
        <v>8699999.9999999758</v>
      </c>
      <c r="C45" s="4">
        <f>IF(A45="",IF(A44="","",SUM($C$6:C44)),B45*$C$2/12)</f>
        <v>58028.99999999992</v>
      </c>
      <c r="D45" s="4">
        <f>IF(A45="",IF(A44="","",SUM($D$6:D44)),($B$6/$I$2))</f>
        <v>33333.333333333336</v>
      </c>
      <c r="E45" s="4">
        <f>IF(A45="",IF(A44="","",SUM($E$6:E44)),C45+D45)</f>
        <v>91362.333333333256</v>
      </c>
      <c r="G45" s="1">
        <f t="shared" si="7"/>
        <v>40</v>
      </c>
      <c r="H45" s="4">
        <f t="shared" si="2"/>
        <v>9533705.8210123796</v>
      </c>
      <c r="I45" s="4">
        <f>IF(G45="",IF(G44="","",SUM($I$6:I44)),H45*$C$2/12)</f>
        <v>63589.817826152663</v>
      </c>
      <c r="J45" s="4">
        <f>IF(G45="",IF(G44="","",SUM($J$6:J44)),K45-I45)</f>
        <v>13618.303995696013</v>
      </c>
      <c r="K45" s="4">
        <f>IF(G45="",IF(G44="","",SUM(K$6:K44)),$H$6*(100%+$C$2/12)^$I$2*($C$2/12)/((100%+$C$2/12)^$I$2-1))</f>
        <v>77208.121821848676</v>
      </c>
      <c r="M45" s="44"/>
      <c r="P45" s="44">
        <f t="shared" si="3"/>
        <v>3.8314176245210839E-3</v>
      </c>
      <c r="Q45" s="44">
        <f t="shared" si="4"/>
        <v>-2.4276261674080436E-3</v>
      </c>
      <c r="R45" s="2">
        <f t="shared" si="5"/>
        <v>11396665.396187823</v>
      </c>
      <c r="S45" s="12">
        <f t="shared" si="6"/>
        <v>0.23661880931328214</v>
      </c>
    </row>
    <row r="46" spans="1:19" x14ac:dyDescent="0.35">
      <c r="A46" s="1">
        <f t="shared" si="0"/>
        <v>41</v>
      </c>
      <c r="B46" s="4">
        <f t="shared" si="1"/>
        <v>8666666.6666666418</v>
      </c>
      <c r="C46" s="4">
        <f>IF(A46="",IF(A45="","",SUM($C$6:C45)),B46*$C$2/12)</f>
        <v>57806.666666666577</v>
      </c>
      <c r="D46" s="4">
        <f>IF(A46="",IF(A45="","",SUM($D$6:D45)),($B$6/$I$2))</f>
        <v>33333.333333333336</v>
      </c>
      <c r="E46" s="4">
        <f>IF(A46="",IF(A45="","",SUM($E$6:E45)),C46+D46)</f>
        <v>91139.999999999913</v>
      </c>
      <c r="G46" s="1">
        <f t="shared" si="7"/>
        <v>41</v>
      </c>
      <c r="H46" s="4">
        <f t="shared" si="2"/>
        <v>9520087.5170166828</v>
      </c>
      <c r="I46" s="4">
        <f>IF(G46="",IF(G45="","",SUM($I$6:I45)),H46*$C$2/12)</f>
        <v>63498.98373850136</v>
      </c>
      <c r="J46" s="4">
        <f>IF(G46="",IF(G45="","",SUM($J$6:J45)),K46-I46)</f>
        <v>13709.138083347316</v>
      </c>
      <c r="K46" s="4">
        <f>IF(G46="",IF(G45="","",SUM(K$6:K45)),$H$6*(100%+$C$2/12)^$I$2*($C$2/12)/((100%+$C$2/12)^$I$2-1))</f>
        <v>77208.121821848676</v>
      </c>
      <c r="M46" s="44"/>
      <c r="P46" s="44">
        <f t="shared" si="3"/>
        <v>3.8461538461538576E-3</v>
      </c>
      <c r="Q46" s="44">
        <f t="shared" si="4"/>
        <v>-2.4335338779293788E-3</v>
      </c>
      <c r="R46" s="2">
        <f t="shared" si="5"/>
        <v>11433975.113079732</v>
      </c>
      <c r="S46" s="12">
        <f t="shared" si="6"/>
        <v>0.24202505419549739</v>
      </c>
    </row>
    <row r="47" spans="1:19" x14ac:dyDescent="0.35">
      <c r="A47" s="1">
        <f t="shared" si="0"/>
        <v>42</v>
      </c>
      <c r="B47" s="4">
        <f t="shared" si="1"/>
        <v>8633333.3333333079</v>
      </c>
      <c r="C47" s="4">
        <f>IF(A47="",IF(A46="","",SUM($C$6:C46)),B47*$C$2/12)</f>
        <v>57584.333333333248</v>
      </c>
      <c r="D47" s="4">
        <f>IF(A47="",IF(A46="","",SUM($D$6:D46)),($B$6/$I$2))</f>
        <v>33333.333333333336</v>
      </c>
      <c r="E47" s="4">
        <f>IF(A47="",IF(A46="","",SUM($E$6:E46)),C47+D47)</f>
        <v>90917.666666666584</v>
      </c>
      <c r="G47" s="1">
        <f t="shared" si="7"/>
        <v>42</v>
      </c>
      <c r="H47" s="4">
        <f t="shared" si="2"/>
        <v>9506378.3789333347</v>
      </c>
      <c r="I47" s="4">
        <f>IF(G47="",IF(G46="","",SUM($I$6:I46)),H47*$C$2/12)</f>
        <v>63407.543787485432</v>
      </c>
      <c r="J47" s="4">
        <f>IF(G47="",IF(G46="","",SUM($J$6:J46)),K47-I47)</f>
        <v>13800.578034363243</v>
      </c>
      <c r="K47" s="4">
        <f>IF(G47="",IF(G46="","",SUM(K$6:K46)),$H$6*(100%+$C$2/12)^$I$2*($C$2/12)/((100%+$C$2/12)^$I$2-1))</f>
        <v>77208.121821848676</v>
      </c>
      <c r="M47" s="44"/>
      <c r="P47" s="44">
        <f t="shared" si="3"/>
        <v>3.8610038610038728E-3</v>
      </c>
      <c r="Q47" s="44">
        <f t="shared" si="4"/>
        <v>-2.4394704118205915E-3</v>
      </c>
      <c r="R47" s="2">
        <f t="shared" si="5"/>
        <v>11471406.972276093</v>
      </c>
      <c r="S47" s="12">
        <f t="shared" si="6"/>
        <v>0.24740414543759062</v>
      </c>
    </row>
    <row r="48" spans="1:19" x14ac:dyDescent="0.35">
      <c r="A48" s="1">
        <f t="shared" si="0"/>
        <v>43</v>
      </c>
      <c r="B48" s="4">
        <f t="shared" si="1"/>
        <v>8599999.9999999739</v>
      </c>
      <c r="C48" s="4">
        <f>IF(A48="",IF(A47="","",SUM($C$6:C47)),B48*$C$2/12)</f>
        <v>57361.999999999905</v>
      </c>
      <c r="D48" s="4">
        <f>IF(A48="",IF(A47="","",SUM($D$6:D47)),($B$6/$I$2))</f>
        <v>33333.333333333336</v>
      </c>
      <c r="E48" s="4">
        <f>IF(A48="",IF(A47="","",SUM($E$6:E47)),C48+D48)</f>
        <v>90695.333333333241</v>
      </c>
      <c r="G48" s="1">
        <f t="shared" si="7"/>
        <v>43</v>
      </c>
      <c r="H48" s="4">
        <f t="shared" si="2"/>
        <v>9492577.800898971</v>
      </c>
      <c r="I48" s="4">
        <f>IF(G48="",IF(G47="","",SUM($I$6:I47)),H48*$C$2/12)</f>
        <v>63315.493931996229</v>
      </c>
      <c r="J48" s="4">
        <f>IF(G48="",IF(G47="","",SUM($J$6:J47)),K48-I48)</f>
        <v>13892.627889852447</v>
      </c>
      <c r="K48" s="4">
        <f>IF(G48="",IF(G47="","",SUM(K$6:K47)),$H$6*(100%+$C$2/12)^$I$2*($C$2/12)/((100%+$C$2/12)^$I$2-1))</f>
        <v>77208.121821848676</v>
      </c>
      <c r="M48" s="44"/>
      <c r="P48" s="44">
        <f t="shared" si="3"/>
        <v>3.8759689922480741E-3</v>
      </c>
      <c r="Q48" s="44">
        <f t="shared" si="4"/>
        <v>-2.445435980539278E-3</v>
      </c>
      <c r="R48" s="2">
        <f t="shared" si="5"/>
        <v>11508961.373639029</v>
      </c>
      <c r="S48" s="12">
        <f t="shared" si="6"/>
        <v>0.25275620268410609</v>
      </c>
    </row>
    <row r="49" spans="1:19" x14ac:dyDescent="0.35">
      <c r="A49" s="1">
        <f t="shared" si="0"/>
        <v>44</v>
      </c>
      <c r="B49" s="4">
        <f t="shared" si="1"/>
        <v>8566666.66666664</v>
      </c>
      <c r="C49" s="4">
        <f>IF(A49="",IF(A48="","",SUM($C$6:C48)),B49*$C$2/12)</f>
        <v>57139.66666666657</v>
      </c>
      <c r="D49" s="4">
        <f>IF(A49="",IF(A48="","",SUM($D$6:D48)),($B$6/$I$2))</f>
        <v>33333.333333333336</v>
      </c>
      <c r="E49" s="4">
        <f>IF(A49="",IF(A48="","",SUM($E$6:E48)),C49+D49)</f>
        <v>90472.999999999913</v>
      </c>
      <c r="G49" s="1">
        <f t="shared" si="7"/>
        <v>44</v>
      </c>
      <c r="H49" s="4">
        <f t="shared" si="2"/>
        <v>9478685.1730091181</v>
      </c>
      <c r="I49" s="4">
        <f>IF(G49="",IF(G48="","",SUM($I$6:I48)),H49*$C$2/12)</f>
        <v>63222.830103970911</v>
      </c>
      <c r="J49" s="4">
        <f>IF(G49="",IF(G48="","",SUM($J$6:J48)),K49-I49)</f>
        <v>13985.291717877764</v>
      </c>
      <c r="K49" s="4">
        <f>IF(G49="",IF(G48="","",SUM(K$6:K48)),$H$6*(100%+$C$2/12)^$I$2*($C$2/12)/((100%+$C$2/12)^$I$2-1))</f>
        <v>77208.121821848676</v>
      </c>
      <c r="M49" s="44"/>
      <c r="P49" s="44">
        <f t="shared" si="3"/>
        <v>3.8910505836575997E-3</v>
      </c>
      <c r="Q49" s="44">
        <f t="shared" si="4"/>
        <v>-2.4514307976154087E-3</v>
      </c>
      <c r="R49" s="2">
        <f t="shared" si="5"/>
        <v>11546638.718339702</v>
      </c>
      <c r="S49" s="12">
        <f t="shared" si="6"/>
        <v>0.2580813450878936</v>
      </c>
    </row>
    <row r="50" spans="1:19" x14ac:dyDescent="0.35">
      <c r="A50" s="1">
        <f t="shared" si="0"/>
        <v>45</v>
      </c>
      <c r="B50" s="4">
        <f t="shared" si="1"/>
        <v>8533333.333333306</v>
      </c>
      <c r="C50" s="4">
        <f>IF(A50="",IF(A49="","",SUM($C$6:C49)),B50*$C$2/12)</f>
        <v>56917.333333333227</v>
      </c>
      <c r="D50" s="4">
        <f>IF(A50="",IF(A49="","",SUM($D$6:D49)),($B$6/$I$2))</f>
        <v>33333.333333333336</v>
      </c>
      <c r="E50" s="4">
        <f>IF(A50="",IF(A49="","",SUM($E$6:E49)),C50+D50)</f>
        <v>90250.66666666657</v>
      </c>
      <c r="G50" s="1">
        <f t="shared" si="7"/>
        <v>45</v>
      </c>
      <c r="H50" s="4">
        <f t="shared" si="2"/>
        <v>9464699.8812912405</v>
      </c>
      <c r="I50" s="4">
        <f>IF(G50="",IF(G49="","",SUM($I$6:I49)),H50*$C$2/12)</f>
        <v>63129.548208212662</v>
      </c>
      <c r="J50" s="4">
        <f>IF(G50="",IF(G49="","",SUM($J$6:J49)),K50-I50)</f>
        <v>14078.573613636014</v>
      </c>
      <c r="K50" s="4">
        <f>IF(G50="",IF(G49="","",SUM(K$6:K49)),$H$6*(100%+$C$2/12)^$I$2*($C$2/12)/((100%+$C$2/12)^$I$2-1))</f>
        <v>77208.121821848676</v>
      </c>
      <c r="M50" s="44"/>
      <c r="P50" s="44">
        <f t="shared" si="3"/>
        <v>3.906250000000013E-3</v>
      </c>
      <c r="Q50" s="44">
        <f t="shared" si="4"/>
        <v>-2.4574550786791998E-3</v>
      </c>
      <c r="R50" s="2">
        <f t="shared" si="5"/>
        <v>11584439.408862609</v>
      </c>
      <c r="S50" s="12">
        <f t="shared" si="6"/>
        <v>0.26337969131204331</v>
      </c>
    </row>
    <row r="51" spans="1:19" x14ac:dyDescent="0.35">
      <c r="A51" s="1">
        <f t="shared" si="0"/>
        <v>46</v>
      </c>
      <c r="B51" s="4">
        <f t="shared" si="1"/>
        <v>8499999.9999999721</v>
      </c>
      <c r="C51" s="4">
        <f>IF(A51="",IF(A50="","",SUM($C$6:C50)),B51*$C$2/12)</f>
        <v>56694.999999999891</v>
      </c>
      <c r="D51" s="4">
        <f>IF(A51="",IF(A50="","",SUM($D$6:D50)),($B$6/$I$2))</f>
        <v>33333.333333333336</v>
      </c>
      <c r="E51" s="4">
        <f>IF(A51="",IF(A50="","",SUM($E$6:E50)),C51+D51)</f>
        <v>90028.333333333227</v>
      </c>
      <c r="G51" s="1">
        <f t="shared" si="7"/>
        <v>46</v>
      </c>
      <c r="H51" s="4">
        <f t="shared" si="2"/>
        <v>9450621.3076776043</v>
      </c>
      <c r="I51" s="4">
        <f>IF(G51="",IF(G50="","",SUM($I$6:I50)),H51*$C$2/12)</f>
        <v>63035.644122209713</v>
      </c>
      <c r="J51" s="4">
        <f>IF(G51="",IF(G50="","",SUM($J$6:J50)),K51-I51)</f>
        <v>14172.477699638963</v>
      </c>
      <c r="K51" s="4">
        <f>IF(G51="",IF(G50="","",SUM(K$6:K50)),$H$6*(100%+$C$2/12)^$I$2*($C$2/12)/((100%+$C$2/12)^$I$2-1))</f>
        <v>77208.121821848676</v>
      </c>
      <c r="M51" s="44"/>
      <c r="P51" s="44">
        <f t="shared" si="3"/>
        <v>3.9215686274509933E-3</v>
      </c>
      <c r="Q51" s="44">
        <f t="shared" si="4"/>
        <v>-2.4635090414845684E-3</v>
      </c>
      <c r="R51" s="2">
        <f t="shared" si="5"/>
        <v>11622363.849009875</v>
      </c>
      <c r="S51" s="12">
        <f t="shared" si="6"/>
        <v>0.26865135953181346</v>
      </c>
    </row>
    <row r="52" spans="1:19" x14ac:dyDescent="0.35">
      <c r="A52" s="1">
        <f t="shared" si="0"/>
        <v>47</v>
      </c>
      <c r="B52" s="4">
        <f t="shared" si="1"/>
        <v>8466666.6666666381</v>
      </c>
      <c r="C52" s="4">
        <f>IF(A52="",IF(A51="","",SUM($C$6:C51)),B52*$C$2/12)</f>
        <v>56472.666666666548</v>
      </c>
      <c r="D52" s="4">
        <f>IF(A52="",IF(A51="","",SUM($D$6:D51)),($B$6/$I$2))</f>
        <v>33333.333333333336</v>
      </c>
      <c r="E52" s="4">
        <f>IF(A52="",IF(A51="","",SUM($E$6:E51)),C52+D52)</f>
        <v>89805.999999999884</v>
      </c>
      <c r="G52" s="1">
        <f t="shared" si="7"/>
        <v>47</v>
      </c>
      <c r="H52" s="4">
        <f t="shared" si="2"/>
        <v>9436448.829977965</v>
      </c>
      <c r="I52" s="4">
        <f>IF(G52="",IF(G51="","",SUM($I$6:I51)),H52*$C$2/12)</f>
        <v>62941.113695953107</v>
      </c>
      <c r="J52" s="4">
        <f>IF(G52="",IF(G51="","",SUM($J$6:J51)),K52-I52)</f>
        <v>14267.008125895569</v>
      </c>
      <c r="K52" s="4">
        <f>IF(G52="",IF(G51="","",SUM(K$6:K51)),$H$6*(100%+$C$2/12)^$I$2*($C$2/12)/((100%+$C$2/12)^$I$2-1))</f>
        <v>77208.121821848676</v>
      </c>
      <c r="M52" s="44"/>
      <c r="P52" s="44">
        <f t="shared" si="3"/>
        <v>3.9370078740157619E-3</v>
      </c>
      <c r="Q52" s="44">
        <f t="shared" si="4"/>
        <v>-2.4695929059371305E-3</v>
      </c>
      <c r="R52" s="2">
        <f t="shared" si="5"/>
        <v>11660412.44390557</v>
      </c>
      <c r="S52" s="12">
        <f t="shared" si="6"/>
        <v>0.27389646743655061</v>
      </c>
    </row>
    <row r="53" spans="1:19" x14ac:dyDescent="0.35">
      <c r="A53" s="1">
        <f t="shared" si="0"/>
        <v>48</v>
      </c>
      <c r="B53" s="4">
        <f t="shared" si="1"/>
        <v>8433333.3333333042</v>
      </c>
      <c r="C53" s="4">
        <f>IF(A53="",IF(A52="","",SUM($C$6:C52)),B53*$C$2/12)</f>
        <v>56250.333333333219</v>
      </c>
      <c r="D53" s="4">
        <f>IF(A53="",IF(A52="","",SUM($D$6:D52)),($B$6/$I$2))</f>
        <v>33333.333333333336</v>
      </c>
      <c r="E53" s="4">
        <f>IF(A53="",IF(A52="","",SUM($E$6:E52)),C53+D53)</f>
        <v>89583.666666666555</v>
      </c>
      <c r="G53" s="1">
        <f t="shared" si="7"/>
        <v>48</v>
      </c>
      <c r="H53" s="4">
        <f t="shared" si="2"/>
        <v>9422181.8218520693</v>
      </c>
      <c r="I53" s="4">
        <f>IF(G53="",IF(G52="","",SUM($I$6:I52)),H53*$C$2/12)</f>
        <v>62845.952751753386</v>
      </c>
      <c r="J53" s="4">
        <f>IF(G53="",IF(G52="","",SUM($J$6:J52)),K53-I53)</f>
        <v>14362.169070095289</v>
      </c>
      <c r="K53" s="4">
        <f>IF(G53="",IF(G52="","",SUM(K$6:K52)),$H$6*(100%+$C$2/12)^$I$2*($C$2/12)/((100%+$C$2/12)^$I$2-1))</f>
        <v>77208.121821848676</v>
      </c>
      <c r="M53" s="44"/>
      <c r="P53" s="44">
        <f t="shared" si="3"/>
        <v>3.9525691699604879E-3</v>
      </c>
      <c r="Q53" s="44">
        <f t="shared" si="4"/>
        <v>-2.4757068941198669E-3</v>
      </c>
      <c r="R53" s="2">
        <f t="shared" si="5"/>
        <v>11698585.600000031</v>
      </c>
      <c r="S53" s="12">
        <f t="shared" si="6"/>
        <v>0.27911513223160228</v>
      </c>
    </row>
    <row r="54" spans="1:19" x14ac:dyDescent="0.35">
      <c r="A54" s="1">
        <f t="shared" si="0"/>
        <v>49</v>
      </c>
      <c r="B54" s="4">
        <f t="shared" si="1"/>
        <v>8399999.9999999702</v>
      </c>
      <c r="C54" s="4">
        <f>IF(A54="",IF(A53="","",SUM($C$6:C53)),B54*$C$2/12)</f>
        <v>56027.999999999884</v>
      </c>
      <c r="D54" s="4">
        <f>IF(A54="",IF(A53="","",SUM($D$6:D53)),($B$6/$I$2))</f>
        <v>33333.333333333336</v>
      </c>
      <c r="E54" s="4">
        <f>IF(A54="",IF(A53="","",SUM($E$6:E53)),C54+D54)</f>
        <v>89361.333333333227</v>
      </c>
      <c r="G54" s="1">
        <f t="shared" si="7"/>
        <v>49</v>
      </c>
      <c r="H54" s="4">
        <f t="shared" si="2"/>
        <v>9407819.6527819745</v>
      </c>
      <c r="I54" s="4">
        <f>IF(G54="",IF(G53="","",SUM($I$6:I53)),H54*$C$2/12)</f>
        <v>62750.157084055856</v>
      </c>
      <c r="J54" s="4">
        <f>IF(G54="",IF(G53="","",SUM($J$6:J53)),K54-I54)</f>
        <v>14457.96473779282</v>
      </c>
      <c r="K54" s="4">
        <f>IF(G54="",IF(G53="","",SUM(K$6:K53)),$H$6*(100%+$C$2/12)^$I$2*($C$2/12)/((100%+$C$2/12)^$I$2-1))</f>
        <v>77208.121821848676</v>
      </c>
      <c r="M54" s="44"/>
      <c r="P54" s="44">
        <f t="shared" si="3"/>
        <v>3.9682539682539828E-3</v>
      </c>
      <c r="Q54" s="44">
        <f t="shared" si="4"/>
        <v>-2.4818512303209526E-3</v>
      </c>
      <c r="R54" s="2">
        <f t="shared" si="5"/>
        <v>11736883.725074211</v>
      </c>
      <c r="S54" s="12">
        <f t="shared" si="6"/>
        <v>0.28430747064022244</v>
      </c>
    </row>
    <row r="55" spans="1:19" x14ac:dyDescent="0.35">
      <c r="A55" s="1">
        <f t="shared" si="0"/>
        <v>50</v>
      </c>
      <c r="B55" s="4">
        <f t="shared" si="1"/>
        <v>8366666.6666666372</v>
      </c>
      <c r="C55" s="4">
        <f>IF(A55="",IF(A54="","",SUM($C$6:C54)),B55*$C$2/12)</f>
        <v>55805.666666666548</v>
      </c>
      <c r="D55" s="4">
        <f>IF(A55="",IF(A54="","",SUM($D$6:D54)),($B$6/$I$2))</f>
        <v>33333.333333333336</v>
      </c>
      <c r="E55" s="4">
        <f>IF(A55="",IF(A54="","",SUM($E$6:E54)),C55+D55)</f>
        <v>89138.999999999884</v>
      </c>
      <c r="G55" s="1">
        <f t="shared" si="7"/>
        <v>50</v>
      </c>
      <c r="H55" s="4">
        <f t="shared" si="2"/>
        <v>9393361.6880441811</v>
      </c>
      <c r="I55" s="4">
        <f>IF(G55="",IF(G54="","",SUM($I$6:I54)),H55*$C$2/12)</f>
        <v>62653.722459254779</v>
      </c>
      <c r="J55" s="4">
        <f>IF(G55="",IF(G54="","",SUM($J$6:J54)),K55-I55)</f>
        <v>14554.399362593897</v>
      </c>
      <c r="K55" s="4">
        <f>IF(G55="",IF(G54="","",SUM(K$6:K54)),$H$6*(100%+$C$2/12)^$I$2*($C$2/12)/((100%+$C$2/12)^$I$2-1))</f>
        <v>77208.121821848676</v>
      </c>
      <c r="M55" s="44"/>
      <c r="P55" s="44">
        <f t="shared" si="3"/>
        <v>3.984063745019935E-3</v>
      </c>
      <c r="Q55" s="44">
        <f t="shared" si="4"/>
        <v>-2.4880261410603764E-3</v>
      </c>
      <c r="R55" s="2">
        <f t="shared" si="5"/>
        <v>11775307.228244029</v>
      </c>
      <c r="S55" s="12">
        <f t="shared" si="6"/>
        <v>0.28947359890546986</v>
      </c>
    </row>
    <row r="56" spans="1:19" x14ac:dyDescent="0.35">
      <c r="A56" s="1">
        <f t="shared" si="0"/>
        <v>51</v>
      </c>
      <c r="B56" s="4">
        <f t="shared" si="1"/>
        <v>8333333.3333333042</v>
      </c>
      <c r="C56" s="4">
        <f>IF(A56="",IF(A55="","",SUM($C$6:C55)),B56*$C$2/12)</f>
        <v>55583.333333333219</v>
      </c>
      <c r="D56" s="4">
        <f>IF(A56="",IF(A55="","",SUM($D$6:D55)),($B$6/$I$2))</f>
        <v>33333.333333333336</v>
      </c>
      <c r="E56" s="4">
        <f>IF(A56="",IF(A55="","",SUM($E$6:E55)),C56+D56)</f>
        <v>88916.666666666555</v>
      </c>
      <c r="G56" s="1">
        <f t="shared" si="7"/>
        <v>51</v>
      </c>
      <c r="H56" s="4">
        <f t="shared" si="2"/>
        <v>9378807.2886815872</v>
      </c>
      <c r="I56" s="4">
        <f>IF(G56="",IF(G55="","",SUM($I$6:I55)),H56*$C$2/12)</f>
        <v>62556.64461550628</v>
      </c>
      <c r="J56" s="4">
        <f>IF(G56="",IF(G55="","",SUM($J$6:J55)),K56-I56)</f>
        <v>14651.477206342395</v>
      </c>
      <c r="K56" s="4">
        <f>IF(G56="",IF(G55="","",SUM(K$6:K55)),$H$6*(100%+$C$2/12)^$I$2*($C$2/12)/((100%+$C$2/12)^$I$2-1))</f>
        <v>77208.121821848676</v>
      </c>
      <c r="M56" s="44"/>
      <c r="P56" s="44">
        <f t="shared" si="3"/>
        <v>4.000000000000014E-3</v>
      </c>
      <c r="Q56" s="44">
        <f t="shared" si="4"/>
        <v>-2.4942318551176117E-3</v>
      </c>
      <c r="R56" s="2">
        <f t="shared" si="5"/>
        <v>11813856.519964745</v>
      </c>
      <c r="S56" s="12">
        <f t="shared" si="6"/>
        <v>0.29461363279209923</v>
      </c>
    </row>
    <row r="57" spans="1:19" x14ac:dyDescent="0.35">
      <c r="A57" s="1">
        <f t="shared" si="0"/>
        <v>52</v>
      </c>
      <c r="B57" s="4">
        <f t="shared" si="1"/>
        <v>8299999.9999999711</v>
      </c>
      <c r="C57" s="4">
        <f>IF(A57="",IF(A56="","",SUM($C$6:C56)),B57*$C$2/12)</f>
        <v>55360.999999999884</v>
      </c>
      <c r="D57" s="4">
        <f>IF(A57="",IF(A56="","",SUM($D$6:D56)),($B$6/$I$2))</f>
        <v>33333.333333333336</v>
      </c>
      <c r="E57" s="4">
        <f>IF(A57="",IF(A56="","",SUM($E$6:E56)),C57+D57)</f>
        <v>88694.333333333227</v>
      </c>
      <c r="G57" s="1">
        <f t="shared" si="7"/>
        <v>52</v>
      </c>
      <c r="H57" s="4">
        <f t="shared" si="2"/>
        <v>9364155.8114752453</v>
      </c>
      <c r="I57" s="4">
        <f>IF(G57="",IF(G56="","",SUM($I$6:I56)),H57*$C$2/12)</f>
        <v>62458.919262539974</v>
      </c>
      <c r="J57" s="4">
        <f>IF(G57="",IF(G56="","",SUM($J$6:J56)),K57-I57)</f>
        <v>14749.202559308702</v>
      </c>
      <c r="K57" s="4">
        <f>IF(G57="",IF(G56="","",SUM(K$6:K56)),$H$6*(100%+$C$2/12)^$I$2*($C$2/12)/((100%+$C$2/12)^$I$2-1))</f>
        <v>77208.121821848676</v>
      </c>
      <c r="M57" s="44"/>
      <c r="P57" s="44">
        <f t="shared" si="3"/>
        <v>4.0160642570281268E-3</v>
      </c>
      <c r="Q57" s="44">
        <f t="shared" si="4"/>
        <v>-2.5004686035613355E-3</v>
      </c>
      <c r="R57" s="2">
        <f t="shared" si="5"/>
        <v>11852532.012035344</v>
      </c>
      <c r="S57" s="12">
        <f t="shared" si="6"/>
        <v>0.29972768758844498</v>
      </c>
    </row>
    <row r="58" spans="1:19" x14ac:dyDescent="0.35">
      <c r="A58" s="1">
        <f t="shared" si="0"/>
        <v>53</v>
      </c>
      <c r="B58" s="4">
        <f t="shared" si="1"/>
        <v>8266666.6666666381</v>
      </c>
      <c r="C58" s="4">
        <f>IF(A58="",IF(A57="","",SUM($C$6:C57)),B58*$C$2/12)</f>
        <v>55138.666666666548</v>
      </c>
      <c r="D58" s="4">
        <f>IF(A58="",IF(A57="","",SUM($D$6:D57)),($B$6/$I$2))</f>
        <v>33333.333333333336</v>
      </c>
      <c r="E58" s="4">
        <f>IF(A58="",IF(A57="","",SUM($E$6:E57)),C58+D58)</f>
        <v>88471.999999999884</v>
      </c>
      <c r="G58" s="1">
        <f t="shared" si="7"/>
        <v>53</v>
      </c>
      <c r="H58" s="4">
        <f t="shared" si="2"/>
        <v>9349406.6089159362</v>
      </c>
      <c r="I58" s="4">
        <f>IF(G58="",IF(G57="","",SUM($I$6:I57)),H58*$C$2/12)</f>
        <v>62360.542081469379</v>
      </c>
      <c r="J58" s="4">
        <f>IF(G58="",IF(G57="","",SUM($J$6:J57)),K58-I58)</f>
        <v>14847.579740379297</v>
      </c>
      <c r="K58" s="4">
        <f>IF(G58="",IF(G57="","",SUM(K$6:K57)),$H$6*(100%+$C$2/12)^$I$2*($C$2/12)/((100%+$C$2/12)^$I$2-1))</f>
        <v>77208.121821848676</v>
      </c>
      <c r="M58" s="44"/>
      <c r="P58" s="44">
        <f t="shared" si="3"/>
        <v>4.0322580645161437E-3</v>
      </c>
      <c r="Q58" s="44">
        <f t="shared" si="4"/>
        <v>-2.5067366197766483E-3</v>
      </c>
      <c r="R58" s="2">
        <f t="shared" si="5"/>
        <v>11891334.117602929</v>
      </c>
      <c r="S58" s="12">
        <f t="shared" si="6"/>
        <v>0.3048158781082973</v>
      </c>
    </row>
    <row r="59" spans="1:19" x14ac:dyDescent="0.35">
      <c r="A59" s="1">
        <f t="shared" si="0"/>
        <v>54</v>
      </c>
      <c r="B59" s="4">
        <f t="shared" si="1"/>
        <v>8233333.3333333051</v>
      </c>
      <c r="C59" s="4">
        <f>IF(A59="",IF(A58="","",SUM($C$6:C58)),B59*$C$2/12)</f>
        <v>54916.333333333219</v>
      </c>
      <c r="D59" s="4">
        <f>IF(A59="",IF(A58="","",SUM($D$6:D58)),($B$6/$I$2))</f>
        <v>33333.333333333336</v>
      </c>
      <c r="E59" s="4">
        <f>IF(A59="",IF(A58="","",SUM($E$6:E58)),C59+D59)</f>
        <v>88249.666666666555</v>
      </c>
      <c r="G59" s="1">
        <f t="shared" si="7"/>
        <v>54</v>
      </c>
      <c r="H59" s="4">
        <f t="shared" si="2"/>
        <v>9334559.0291755572</v>
      </c>
      <c r="I59" s="4">
        <f>IF(G59="",IF(G58="","",SUM($I$6:I58)),H59*$C$2/12)</f>
        <v>62261.508724601059</v>
      </c>
      <c r="J59" s="4">
        <f>IF(G59="",IF(G58="","",SUM($J$6:J58)),K59-I59)</f>
        <v>14946.613097247617</v>
      </c>
      <c r="K59" s="4">
        <f>IF(G59="",IF(G58="","",SUM(K$6:K58)),$H$6*(100%+$C$2/12)^$I$2*($C$2/12)/((100%+$C$2/12)^$I$2-1))</f>
        <v>77208.121821848676</v>
      </c>
      <c r="M59" s="44"/>
      <c r="P59" s="44">
        <f t="shared" si="3"/>
        <v>4.0485829959514309E-3</v>
      </c>
      <c r="Q59" s="44">
        <f t="shared" si="4"/>
        <v>-2.5130361394941764E-3</v>
      </c>
      <c r="R59" s="2">
        <f t="shared" si="5"/>
        <v>11930263.251167145</v>
      </c>
      <c r="S59" s="12">
        <f t="shared" si="6"/>
        <v>0.30987831869277205</v>
      </c>
    </row>
    <row r="60" spans="1:19" x14ac:dyDescent="0.35">
      <c r="A60" s="1">
        <f t="shared" si="0"/>
        <v>55</v>
      </c>
      <c r="B60" s="4">
        <f t="shared" si="1"/>
        <v>8199999.9999999721</v>
      </c>
      <c r="C60" s="4">
        <f>IF(A60="",IF(A59="","",SUM($C$6:C59)),B60*$C$2/12)</f>
        <v>54693.999999999891</v>
      </c>
      <c r="D60" s="4">
        <f>IF(A60="",IF(A59="","",SUM($D$6:D59)),($B$6/$I$2))</f>
        <v>33333.333333333336</v>
      </c>
      <c r="E60" s="4">
        <f>IF(A60="",IF(A59="","",SUM($E$6:E59)),C60+D60)</f>
        <v>88027.333333333227</v>
      </c>
      <c r="G60" s="1">
        <f t="shared" si="7"/>
        <v>55</v>
      </c>
      <c r="H60" s="4">
        <f t="shared" si="2"/>
        <v>9319612.4160783105</v>
      </c>
      <c r="I60" s="4">
        <f>IF(G60="",IF(G59="","",SUM($I$6:I59)),H60*$C$2/12)</f>
        <v>62161.814815242418</v>
      </c>
      <c r="J60" s="4">
        <f>IF(G60="",IF(G59="","",SUM($J$6:J59)),K60-I60)</f>
        <v>15046.307006606257</v>
      </c>
      <c r="K60" s="4">
        <f>IF(G60="",IF(G59="","",SUM(K$6:K59)),$H$6*(100%+$C$2/12)^$I$2*($C$2/12)/((100%+$C$2/12)^$I$2-1))</f>
        <v>77208.121821848676</v>
      </c>
      <c r="M60" s="44"/>
      <c r="P60" s="44">
        <f t="shared" si="3"/>
        <v>4.0650406504065184E-3</v>
      </c>
      <c r="Q60" s="44">
        <f t="shared" si="4"/>
        <v>-2.5193674008211035E-3</v>
      </c>
      <c r="R60" s="2">
        <f t="shared" si="5"/>
        <v>11969319.828584597</v>
      </c>
      <c r="S60" s="12">
        <f t="shared" si="6"/>
        <v>0.31491512321217308</v>
      </c>
    </row>
    <row r="61" spans="1:19" x14ac:dyDescent="0.35">
      <c r="A61" s="1">
        <f t="shared" si="0"/>
        <v>56</v>
      </c>
      <c r="B61" s="4">
        <f t="shared" si="1"/>
        <v>8166666.666666639</v>
      </c>
      <c r="C61" s="4">
        <f>IF(A61="",IF(A60="","",SUM($C$6:C60)),B61*$C$2/12)</f>
        <v>54471.666666666562</v>
      </c>
      <c r="D61" s="4">
        <f>IF(A61="",IF(A60="","",SUM($D$6:D60)),($B$6/$I$2))</f>
        <v>33333.333333333336</v>
      </c>
      <c r="E61" s="4">
        <f>IF(A61="",IF(A60="","",SUM($E$6:E60)),C61+D61)</f>
        <v>87804.999999999898</v>
      </c>
      <c r="G61" s="1">
        <f t="shared" si="7"/>
        <v>56</v>
      </c>
      <c r="H61" s="4">
        <f t="shared" si="2"/>
        <v>9304566.1090717036</v>
      </c>
      <c r="I61" s="4">
        <f>IF(G61="",IF(G60="","",SUM($I$6:I60)),H61*$C$2/12)</f>
        <v>62061.455947508344</v>
      </c>
      <c r="J61" s="4">
        <f>IF(G61="",IF(G60="","",SUM($J$6:J60)),K61-I61)</f>
        <v>15146.665874340331</v>
      </c>
      <c r="K61" s="4">
        <f>IF(G61="",IF(G60="","",SUM(K$6:K60)),$H$6*(100%+$C$2/12)^$I$2*($C$2/12)/((100%+$C$2/12)^$I$2-1))</f>
        <v>77208.121821848676</v>
      </c>
      <c r="M61" s="44"/>
      <c r="P61" s="44">
        <f t="shared" si="3"/>
        <v>4.0816326530612387E-3</v>
      </c>
      <c r="Q61" s="44">
        <f t="shared" si="4"/>
        <v>-2.5257306442695309E-3</v>
      </c>
      <c r="R61" s="2">
        <f t="shared" si="5"/>
        <v>12008504.267073296</v>
      </c>
      <c r="S61" s="12">
        <f t="shared" si="6"/>
        <v>0.3199264050678467</v>
      </c>
    </row>
    <row r="62" spans="1:19" x14ac:dyDescent="0.35">
      <c r="A62" s="1">
        <f t="shared" si="0"/>
        <v>57</v>
      </c>
      <c r="B62" s="4">
        <f t="shared" si="1"/>
        <v>8133333.333333306</v>
      </c>
      <c r="C62" s="4">
        <f>IF(A62="",IF(A61="","",SUM($C$6:C61)),B62*$C$2/12)</f>
        <v>54249.333333333227</v>
      </c>
      <c r="D62" s="4">
        <f>IF(A62="",IF(A61="","",SUM($D$6:D61)),($B$6/$I$2))</f>
        <v>33333.333333333336</v>
      </c>
      <c r="E62" s="4">
        <f>IF(A62="",IF(A61="","",SUM($E$6:E61)),C62+D62)</f>
        <v>87582.66666666657</v>
      </c>
      <c r="G62" s="1">
        <f t="shared" si="7"/>
        <v>57</v>
      </c>
      <c r="H62" s="4">
        <f t="shared" si="2"/>
        <v>9289419.443197364</v>
      </c>
      <c r="I62" s="4">
        <f>IF(G62="",IF(G61="","",SUM($I$6:I61)),H62*$C$2/12)</f>
        <v>61960.427686126503</v>
      </c>
      <c r="J62" s="4">
        <f>IF(G62="",IF(G61="","",SUM($J$6:J61)),K62-I62)</f>
        <v>15247.694135722173</v>
      </c>
      <c r="K62" s="4">
        <f>IF(G62="",IF(G61="","",SUM(K$6:K61)),$H$6*(100%+$C$2/12)^$I$2*($C$2/12)/((100%+$C$2/12)^$I$2-1))</f>
        <v>77208.121821848676</v>
      </c>
      <c r="M62" s="44"/>
      <c r="P62" s="44">
        <f t="shared" si="3"/>
        <v>4.098360655737719E-3</v>
      </c>
      <c r="Q62" s="44">
        <f t="shared" si="4"/>
        <v>-2.532126112787754E-3</v>
      </c>
      <c r="R62" s="2">
        <f t="shared" si="5"/>
        <v>12047816.985217119</v>
      </c>
      <c r="S62" s="12">
        <f t="shared" si="6"/>
        <v>0.32491227719403043</v>
      </c>
    </row>
    <row r="63" spans="1:19" x14ac:dyDescent="0.35">
      <c r="A63" s="1">
        <f t="shared" si="0"/>
        <v>58</v>
      </c>
      <c r="B63" s="4">
        <f t="shared" si="1"/>
        <v>8099999.999999973</v>
      </c>
      <c r="C63" s="4">
        <f>IF(A63="",IF(A62="","",SUM($C$6:C62)),B63*$C$2/12)</f>
        <v>54026.999999999891</v>
      </c>
      <c r="D63" s="4">
        <f>IF(A63="",IF(A62="","",SUM($D$6:D62)),($B$6/$I$2))</f>
        <v>33333.333333333336</v>
      </c>
      <c r="E63" s="4">
        <f>IF(A63="",IF(A62="","",SUM($E$6:E62)),C63+D63)</f>
        <v>87360.333333333227</v>
      </c>
      <c r="G63" s="1">
        <f t="shared" si="7"/>
        <v>58</v>
      </c>
      <c r="H63" s="4">
        <f t="shared" si="2"/>
        <v>9274171.7490616422</v>
      </c>
      <c r="I63" s="4">
        <f>IF(G63="",IF(G62="","",SUM($I$6:I62)),H63*$C$2/12)</f>
        <v>61858.725566241243</v>
      </c>
      <c r="J63" s="4">
        <f>IF(G63="",IF(G62="","",SUM($J$6:J62)),K63-I63)</f>
        <v>15349.396255607433</v>
      </c>
      <c r="K63" s="4">
        <f>IF(G63="",IF(G62="","",SUM(K$6:K62)),$H$6*(100%+$C$2/12)^$I$2*($C$2/12)/((100%+$C$2/12)^$I$2-1))</f>
        <v>77208.121821848676</v>
      </c>
      <c r="M63" s="44"/>
      <c r="P63" s="44">
        <f t="shared" si="3"/>
        <v>4.1152263374485739E-3</v>
      </c>
      <c r="Q63" s="44">
        <f t="shared" si="4"/>
        <v>-2.5385540517911835E-3</v>
      </c>
      <c r="R63" s="2">
        <f t="shared" si="5"/>
        <v>12087258.402970275</v>
      </c>
      <c r="S63" s="12">
        <f t="shared" si="6"/>
        <v>0.32987285205969363</v>
      </c>
    </row>
    <row r="64" spans="1:19" x14ac:dyDescent="0.35">
      <c r="A64" s="1">
        <f t="shared" si="0"/>
        <v>59</v>
      </c>
      <c r="B64" s="4">
        <f t="shared" si="1"/>
        <v>8066666.66666664</v>
      </c>
      <c r="C64" s="4">
        <f>IF(A64="",IF(A63="","",SUM($C$6:C63)),B64*$C$2/12)</f>
        <v>53804.666666666562</v>
      </c>
      <c r="D64" s="4">
        <f>IF(A64="",IF(A63="","",SUM($D$6:D63)),($B$6/$I$2))</f>
        <v>33333.333333333336</v>
      </c>
      <c r="E64" s="4">
        <f>IF(A64="",IF(A63="","",SUM($E$6:E63)),C64+D64)</f>
        <v>87137.999999999898</v>
      </c>
      <c r="G64" s="1">
        <f t="shared" si="7"/>
        <v>59</v>
      </c>
      <c r="H64" s="4">
        <f t="shared" si="2"/>
        <v>9258822.3528060354</v>
      </c>
      <c r="I64" s="4">
        <f>IF(G64="",IF(G63="","",SUM($I$6:I63)),H64*$C$2/12)</f>
        <v>61756.34509321634</v>
      </c>
      <c r="J64" s="4">
        <f>IF(G64="",IF(G63="","",SUM($J$6:J63)),K64-I64)</f>
        <v>15451.776728632336</v>
      </c>
      <c r="K64" s="4">
        <f>IF(G64="",IF(G63="","",SUM(K$6:K63)),$H$6*(100%+$C$2/12)^$I$2*($C$2/12)/((100%+$C$2/12)^$I$2-1))</f>
        <v>77208.121821848676</v>
      </c>
      <c r="M64" s="44"/>
      <c r="P64" s="44">
        <f t="shared" si="3"/>
        <v>4.1322314049586917E-3</v>
      </c>
      <c r="Q64" s="44">
        <f t="shared" si="4"/>
        <v>-2.545014709192907E-3</v>
      </c>
      <c r="R64" s="2">
        <f t="shared" si="5"/>
        <v>12126828.941661797</v>
      </c>
      <c r="S64" s="12">
        <f t="shared" si="6"/>
        <v>0.33480824167037143</v>
      </c>
    </row>
    <row r="65" spans="1:19" x14ac:dyDescent="0.35">
      <c r="A65" s="1">
        <f t="shared" si="0"/>
        <v>60</v>
      </c>
      <c r="B65" s="4">
        <f t="shared" si="1"/>
        <v>8033333.3333333069</v>
      </c>
      <c r="C65" s="4">
        <f>IF(A65="",IF(A64="","",SUM($C$6:C64)),B65*$C$2/12)</f>
        <v>53582.333333333234</v>
      </c>
      <c r="D65" s="4">
        <f>IF(A65="",IF(A64="","",SUM($D$6:D64)),($B$6/$I$2))</f>
        <v>33333.333333333336</v>
      </c>
      <c r="E65" s="4">
        <f>IF(A65="",IF(A64="","",SUM($E$6:E64)),C65+D65)</f>
        <v>86915.66666666657</v>
      </c>
      <c r="G65" s="1">
        <f t="shared" si="7"/>
        <v>60</v>
      </c>
      <c r="H65" s="4">
        <f t="shared" si="2"/>
        <v>9243370.5760774035</v>
      </c>
      <c r="I65" s="4">
        <f>IF(G65="",IF(G64="","",SUM($I$6:I64)),H65*$C$2/12)</f>
        <v>61653.281742436367</v>
      </c>
      <c r="J65" s="4">
        <f>IF(G65="",IF(G64="","",SUM($J$6:J64)),K65-I65)</f>
        <v>15554.840079412308</v>
      </c>
      <c r="K65" s="4">
        <f>IF(G65="",IF(G64="","",SUM(K$6:K64)),$H$6*(100%+$C$2/12)^$I$2*($C$2/12)/((100%+$C$2/12)^$I$2-1))</f>
        <v>77208.121821848676</v>
      </c>
      <c r="M65" s="44"/>
      <c r="P65" s="44">
        <f t="shared" si="3"/>
        <v>4.1493775933610097E-3</v>
      </c>
      <c r="Q65" s="44">
        <f t="shared" si="4"/>
        <v>-2.5515083354372232E-3</v>
      </c>
      <c r="R65" s="2">
        <f t="shared" si="5"/>
        <v>12166529.024000037</v>
      </c>
      <c r="S65" s="12">
        <f t="shared" si="6"/>
        <v>0.33971855756999159</v>
      </c>
    </row>
    <row r="66" spans="1:19" x14ac:dyDescent="0.35">
      <c r="A66" s="1">
        <f t="shared" si="0"/>
        <v>61</v>
      </c>
      <c r="B66" s="4">
        <f t="shared" si="1"/>
        <v>7999999.9999999739</v>
      </c>
      <c r="C66" s="4">
        <f>IF(A66="",IF(A65="","",SUM($C$6:C65)),B66*$C$2/12)</f>
        <v>53359.999999999905</v>
      </c>
      <c r="D66" s="4">
        <f>IF(A66="",IF(A65="","",SUM($D$6:D65)),($B$6/$I$2))</f>
        <v>33333.333333333336</v>
      </c>
      <c r="E66" s="4">
        <f>IF(A66="",IF(A65="","",SUM($E$6:E65)),C66+D66)</f>
        <v>86693.333333333241</v>
      </c>
      <c r="G66" s="1">
        <f t="shared" si="7"/>
        <v>61</v>
      </c>
      <c r="H66" s="4">
        <f t="shared" si="2"/>
        <v>9227815.7359979916</v>
      </c>
      <c r="I66" s="4">
        <f>IF(G66="",IF(G65="","",SUM($I$6:I65)),H66*$C$2/12)</f>
        <v>61549.530959106691</v>
      </c>
      <c r="J66" s="4">
        <f>IF(G66="",IF(G65="","",SUM($J$6:J65)),K66-I66)</f>
        <v>15658.590862741985</v>
      </c>
      <c r="K66" s="4">
        <f>IF(G66="",IF(G65="","",SUM(K$6:K65)),$H$6*(100%+$C$2/12)^$I$2*($C$2/12)/((100%+$C$2/12)^$I$2-1))</f>
        <v>77208.121821848676</v>
      </c>
      <c r="M66" s="44"/>
      <c r="P66" s="44">
        <f t="shared" si="3"/>
        <v>4.1666666666666805E-3</v>
      </c>
      <c r="Q66" s="44">
        <f t="shared" si="4"/>
        <v>-2.5580351835303426E-3</v>
      </c>
      <c r="R66" s="2">
        <f t="shared" si="5"/>
        <v>12206359.074077183</v>
      </c>
      <c r="S66" s="12">
        <f t="shared" si="6"/>
        <v>0.34460391084269454</v>
      </c>
    </row>
    <row r="67" spans="1:19" x14ac:dyDescent="0.35">
      <c r="A67" s="1">
        <f t="shared" si="0"/>
        <v>62</v>
      </c>
      <c r="B67" s="4">
        <f t="shared" si="1"/>
        <v>7966666.6666666409</v>
      </c>
      <c r="C67" s="4">
        <f>IF(A67="",IF(A66="","",SUM($C$6:C66)),B67*$C$2/12)</f>
        <v>53137.66666666657</v>
      </c>
      <c r="D67" s="4">
        <f>IF(A67="",IF(A66="","",SUM($D$6:D66)),($B$6/$I$2))</f>
        <v>33333.333333333336</v>
      </c>
      <c r="E67" s="4">
        <f>IF(A67="",IF(A66="","",SUM($E$6:E66)),C67+D67)</f>
        <v>86470.999999999913</v>
      </c>
      <c r="G67" s="1">
        <f t="shared" si="7"/>
        <v>62</v>
      </c>
      <c r="H67" s="4">
        <f t="shared" si="2"/>
        <v>9212157.1451352499</v>
      </c>
      <c r="I67" s="4">
        <f>IF(G67="",IF(G66="","",SUM($I$6:I66)),H67*$C$2/12)</f>
        <v>61445.088158052204</v>
      </c>
      <c r="J67" s="4">
        <f>IF(G67="",IF(G66="","",SUM($J$6:J66)),K67-I67)</f>
        <v>15763.033663796472</v>
      </c>
      <c r="K67" s="4">
        <f>IF(G67="",IF(G66="","",SUM(K$6:K66)),$H$6*(100%+$C$2/12)^$I$2*($C$2/12)/((100%+$C$2/12)^$I$2-1))</f>
        <v>77208.121821848676</v>
      </c>
      <c r="M67" s="44"/>
      <c r="P67" s="44">
        <f t="shared" si="3"/>
        <v>4.1841004184100554E-3</v>
      </c>
      <c r="Q67" s="44">
        <f t="shared" si="4"/>
        <v>-2.5645955090740778E-3</v>
      </c>
      <c r="R67" s="2">
        <f t="shared" si="5"/>
        <v>12246319.517373795</v>
      </c>
      <c r="S67" s="12">
        <f t="shared" si="6"/>
        <v>0.34946441211464641</v>
      </c>
    </row>
    <row r="68" spans="1:19" x14ac:dyDescent="0.35">
      <c r="A68" s="1">
        <f t="shared" si="0"/>
        <v>63</v>
      </c>
      <c r="B68" s="4">
        <f t="shared" si="1"/>
        <v>7933333.3333333079</v>
      </c>
      <c r="C68" s="4">
        <f>IF(A68="",IF(A67="","",SUM($C$6:C67)),B68*$C$2/12)</f>
        <v>52915.333333333234</v>
      </c>
      <c r="D68" s="4">
        <f>IF(A68="",IF(A67="","",SUM($D$6:D67)),($B$6/$I$2))</f>
        <v>33333.333333333336</v>
      </c>
      <c r="E68" s="4">
        <f>IF(A68="",IF(A67="","",SUM($E$6:E67)),C68+D68)</f>
        <v>86248.66666666657</v>
      </c>
      <c r="G68" s="1">
        <f t="shared" si="7"/>
        <v>63</v>
      </c>
      <c r="H68" s="4">
        <f t="shared" si="2"/>
        <v>9196394.1114714537</v>
      </c>
      <c r="I68" s="4">
        <f>IF(G68="",IF(G67="","",SUM($I$6:I67)),H68*$C$2/12)</f>
        <v>61339.948723514681</v>
      </c>
      <c r="J68" s="4">
        <f>IF(G68="",IF(G67="","",SUM($J$6:J67)),K68-I68)</f>
        <v>15868.173098333995</v>
      </c>
      <c r="K68" s="4">
        <f>IF(G68="",IF(G67="","",SUM(K$6:K67)),$H$6*(100%+$C$2/12)^$I$2*($C$2/12)/((100%+$C$2/12)^$I$2-1))</f>
        <v>77208.121821848676</v>
      </c>
      <c r="M68" s="44"/>
      <c r="P68" s="44">
        <f t="shared" si="3"/>
        <v>4.2016806722689213E-3</v>
      </c>
      <c r="Q68" s="44">
        <f t="shared" si="4"/>
        <v>-2.571189570299213E-3</v>
      </c>
      <c r="R68" s="2">
        <f t="shared" si="5"/>
        <v>12286410.780763341</v>
      </c>
      <c r="S68" s="12">
        <f t="shared" si="6"/>
        <v>0.35430017155584481</v>
      </c>
    </row>
    <row r="69" spans="1:19" x14ac:dyDescent="0.35">
      <c r="A69" s="1">
        <f t="shared" si="0"/>
        <v>64</v>
      </c>
      <c r="B69" s="4">
        <f t="shared" si="1"/>
        <v>7899999.9999999749</v>
      </c>
      <c r="C69" s="4">
        <f>IF(A69="",IF(A68="","",SUM($C$6:C68)),B69*$C$2/12)</f>
        <v>52692.999999999905</v>
      </c>
      <c r="D69" s="4">
        <f>IF(A69="",IF(A68="","",SUM($D$6:D68)),($B$6/$I$2))</f>
        <v>33333.333333333336</v>
      </c>
      <c r="E69" s="4">
        <f>IF(A69="",IF(A68="","",SUM($E$6:E68)),C69+D69)</f>
        <v>86026.333333333241</v>
      </c>
      <c r="G69" s="1">
        <f t="shared" si="7"/>
        <v>64</v>
      </c>
      <c r="H69" s="4">
        <f t="shared" si="2"/>
        <v>9180525.9383731205</v>
      </c>
      <c r="I69" s="4">
        <f>IF(G69="",IF(G68="","",SUM($I$6:I68)),H69*$C$2/12)</f>
        <v>61234.108008948795</v>
      </c>
      <c r="J69" s="4">
        <f>IF(G69="",IF(G68="","",SUM($J$6:J68)),K69-I69)</f>
        <v>15974.013812899881</v>
      </c>
      <c r="K69" s="4">
        <f>IF(G69="",IF(G68="","",SUM(K$6:K68)),$H$6*(100%+$C$2/12)^$I$2*($C$2/12)/((100%+$C$2/12)^$I$2-1))</f>
        <v>77208.121821848676</v>
      </c>
      <c r="M69" s="44"/>
      <c r="P69" s="44">
        <f t="shared" si="3"/>
        <v>4.2194092827004355E-3</v>
      </c>
      <c r="Q69" s="44">
        <f t="shared" si="4"/>
        <v>-2.5778176280985454E-3</v>
      </c>
      <c r="R69" s="2">
        <f t="shared" si="5"/>
        <v>12326633.292516764</v>
      </c>
      <c r="S69" s="12">
        <f t="shared" si="6"/>
        <v>0.35911129888191806</v>
      </c>
    </row>
    <row r="70" spans="1:19" x14ac:dyDescent="0.35">
      <c r="A70" s="1">
        <f t="shared" si="0"/>
        <v>65</v>
      </c>
      <c r="B70" s="4">
        <f t="shared" si="1"/>
        <v>7866666.6666666418</v>
      </c>
      <c r="C70" s="4">
        <f>IF(A70="",IF(A69="","",SUM($C$6:C69)),B70*$C$2/12)</f>
        <v>52470.66666666657</v>
      </c>
      <c r="D70" s="4">
        <f>IF(A70="",IF(A69="","",SUM($D$6:D69)),($B$6/$I$2))</f>
        <v>33333.333333333336</v>
      </c>
      <c r="E70" s="4">
        <f>IF(A70="",IF(A69="","",SUM($E$6:E69)),C70+D70)</f>
        <v>85803.999999999913</v>
      </c>
      <c r="G70" s="1">
        <f t="shared" si="7"/>
        <v>65</v>
      </c>
      <c r="H70" s="4">
        <f t="shared" si="2"/>
        <v>9164551.9245602209</v>
      </c>
      <c r="I70" s="4">
        <f>IF(G70="",IF(G69="","",SUM($I$6:I69)),H70*$C$2/12)</f>
        <v>61127.561336816754</v>
      </c>
      <c r="J70" s="4">
        <f>IF(G70="",IF(G69="","",SUM($J$6:J69)),K70-I70)</f>
        <v>16080.560485031921</v>
      </c>
      <c r="K70" s="4">
        <f>IF(G70="",IF(G69="","",SUM(K$6:K69)),$H$6*(100%+$C$2/12)^$I$2*($C$2/12)/((100%+$C$2/12)^$I$2-1))</f>
        <v>77208.121821848676</v>
      </c>
      <c r="M70" s="44"/>
      <c r="P70" s="44">
        <f t="shared" si="3"/>
        <v>4.2372881355932342E-3</v>
      </c>
      <c r="Q70" s="44">
        <f t="shared" si="4"/>
        <v>-2.5844799460629734E-3</v>
      </c>
      <c r="R70" s="2">
        <f t="shared" si="5"/>
        <v>12366987.482307054</v>
      </c>
      <c r="S70" s="12">
        <f t="shared" si="6"/>
        <v>0.36389790335591737</v>
      </c>
    </row>
    <row r="71" spans="1:19" x14ac:dyDescent="0.35">
      <c r="A71" s="1">
        <f t="shared" si="0"/>
        <v>66</v>
      </c>
      <c r="B71" s="4">
        <f t="shared" si="1"/>
        <v>7833333.3333333088</v>
      </c>
      <c r="C71" s="4">
        <f>IF(A71="",IF(A70="","",SUM($C$6:C70)),B71*$C$2/12)</f>
        <v>52248.333333333248</v>
      </c>
      <c r="D71" s="4">
        <f>IF(A71="",IF(A70="","",SUM($D$6:D70)),($B$6/$I$2))</f>
        <v>33333.333333333336</v>
      </c>
      <c r="E71" s="4">
        <f>IF(A71="",IF(A70="","",SUM($E$6:E70)),C71+D71)</f>
        <v>85581.666666666584</v>
      </c>
      <c r="G71" s="1">
        <f t="shared" si="7"/>
        <v>66</v>
      </c>
      <c r="H71" s="4">
        <f t="shared" si="2"/>
        <v>9148471.3640751895</v>
      </c>
      <c r="I71" s="4">
        <f>IF(G71="",IF(G70="","",SUM($I$6:I70)),H71*$C$2/12)</f>
        <v>61020.303998381598</v>
      </c>
      <c r="J71" s="4">
        <f>IF(G71="",IF(G70="","",SUM($J$6:J70)),K71-I71)</f>
        <v>16187.817823467078</v>
      </c>
      <c r="K71" s="4">
        <f>IF(G71="",IF(G70="","",SUM(K$6:K70)),$H$6*(100%+$C$2/12)^$I$2*($C$2/12)/((100%+$C$2/12)^$I$2-1))</f>
        <v>77208.121821848676</v>
      </c>
      <c r="M71" s="44"/>
      <c r="P71" s="44">
        <f t="shared" si="3"/>
        <v>4.2553191489361842E-3</v>
      </c>
      <c r="Q71" s="44">
        <f t="shared" si="4"/>
        <v>-2.5911767905147627E-3</v>
      </c>
      <c r="R71" s="2">
        <f t="shared" si="5"/>
        <v>12407473.781213839</v>
      </c>
      <c r="S71" s="12">
        <f t="shared" si="6"/>
        <v>0.36866009379010239</v>
      </c>
    </row>
    <row r="72" spans="1:19" x14ac:dyDescent="0.35">
      <c r="A72" s="1">
        <f t="shared" ref="A72:A135" si="8">IF($A71="","",IF($I$2&gt;=$A71+1,$A71+1,""))</f>
        <v>67</v>
      </c>
      <c r="B72" s="4">
        <f t="shared" ref="B72:B135" si="9">IF(A72="",IF(A71="","","samtals"),B71-D71)</f>
        <v>7799999.9999999758</v>
      </c>
      <c r="C72" s="4">
        <f>IF(A72="",IF(A71="","",SUM($C$6:C71)),B72*$C$2/12)</f>
        <v>52025.999999999913</v>
      </c>
      <c r="D72" s="4">
        <f>IF(A72="",IF(A71="","",SUM($D$6:D71)),($B$6/$I$2))</f>
        <v>33333.333333333336</v>
      </c>
      <c r="E72" s="4">
        <f>IF(A72="",IF(A71="","",SUM($E$6:E71)),C72+D72)</f>
        <v>85359.333333333256</v>
      </c>
      <c r="G72" s="1">
        <f t="shared" si="7"/>
        <v>67</v>
      </c>
      <c r="H72" s="4">
        <f t="shared" ref="H72:H135" si="10">IF(G72="",IF(G71="","","samtals"),H71-J71)</f>
        <v>9132283.5462517217</v>
      </c>
      <c r="I72" s="4">
        <f>IF(G72="",IF(G71="","",SUM($I$6:I71)),H72*$C$2/12)</f>
        <v>60912.331253499062</v>
      </c>
      <c r="J72" s="4">
        <f>IF(G72="",IF(G71="","",SUM($J$6:J71)),K72-I72)</f>
        <v>16295.790568349614</v>
      </c>
      <c r="K72" s="4">
        <f>IF(G72="",IF(G71="","",SUM(K$6:K71)),$H$6*(100%+$C$2/12)^$I$2*($C$2/12)/((100%+$C$2/12)^$I$2-1))</f>
        <v>77208.121821848676</v>
      </c>
      <c r="M72" s="44"/>
      <c r="P72" s="44">
        <f t="shared" ref="P72:P135" si="11">IF(A72="","",D72/B72)</f>
        <v>4.2735042735042869E-3</v>
      </c>
      <c r="Q72" s="44">
        <f t="shared" ref="Q72:Q135" si="12">IF(A72="","", (E72-E71)/E71)</f>
        <v>-2.5979084305438709E-3</v>
      </c>
      <c r="R72" s="2">
        <f t="shared" ref="R72:R135" si="13">IF(A72="","",R71+(R71*(((1+$F$1)^(1/12)-1))))</f>
        <v>12448092.621727988</v>
      </c>
      <c r="S72" s="12">
        <f t="shared" ref="S72:S135" si="14">IF(A72="", "",(R72-B72)/R72)</f>
        <v>0.37339797854771944</v>
      </c>
    </row>
    <row r="73" spans="1:19" x14ac:dyDescent="0.35">
      <c r="A73" s="1">
        <f t="shared" si="8"/>
        <v>68</v>
      </c>
      <c r="B73" s="4">
        <f t="shared" si="9"/>
        <v>7766666.6666666428</v>
      </c>
      <c r="C73" s="4">
        <f>IF(A73="",IF(A72="","",SUM($C$6:C72)),B73*$C$2/12)</f>
        <v>51803.666666666577</v>
      </c>
      <c r="D73" s="4">
        <f>IF(A73="",IF(A72="","",SUM($D$6:D72)),($B$6/$I$2))</f>
        <v>33333.333333333336</v>
      </c>
      <c r="E73" s="4">
        <f>IF(A73="",IF(A72="","",SUM($E$6:E72)),C73+D73)</f>
        <v>85136.999999999913</v>
      </c>
      <c r="G73" s="1">
        <f t="shared" ref="G73:G136" si="15">IF($A72="","",IF($I$2&gt;=$A72+1,$A72+1,""))</f>
        <v>68</v>
      </c>
      <c r="H73" s="4">
        <f t="shared" si="10"/>
        <v>9115987.7556833718</v>
      </c>
      <c r="I73" s="4">
        <f>IF(G73="",IF(G72="","",SUM($I$6:I72)),H73*$C$2/12)</f>
        <v>60803.638330408176</v>
      </c>
      <c r="J73" s="4">
        <f>IF(G73="",IF(G72="","",SUM($J$6:J72)),K73-I73)</f>
        <v>16404.4834914405</v>
      </c>
      <c r="K73" s="4">
        <f>IF(G73="",IF(G72="","",SUM(K$6:K72)),$H$6*(100%+$C$2/12)^$I$2*($C$2/12)/((100%+$C$2/12)^$I$2-1))</f>
        <v>77208.121821848676</v>
      </c>
      <c r="M73" s="44"/>
      <c r="P73" s="44">
        <f t="shared" si="11"/>
        <v>4.2918454935622456E-3</v>
      </c>
      <c r="Q73" s="44">
        <f t="shared" si="12"/>
        <v>-2.6046751380439932E-3</v>
      </c>
      <c r="R73" s="2">
        <f t="shared" si="13"/>
        <v>12488844.437756237</v>
      </c>
      <c r="S73" s="12">
        <f t="shared" si="14"/>
        <v>0.37811166554477371</v>
      </c>
    </row>
    <row r="74" spans="1:19" x14ac:dyDescent="0.35">
      <c r="A74" s="1">
        <f t="shared" si="8"/>
        <v>69</v>
      </c>
      <c r="B74" s="4">
        <f t="shared" si="9"/>
        <v>7733333.3333333097</v>
      </c>
      <c r="C74" s="4">
        <f>IF(A74="",IF(A73="","",SUM($C$6:C73)),B74*$C$2/12)</f>
        <v>51581.333333333248</v>
      </c>
      <c r="D74" s="4">
        <f>IF(A74="",IF(A73="","",SUM($D$6:D73)),($B$6/$I$2))</f>
        <v>33333.333333333336</v>
      </c>
      <c r="E74" s="4">
        <f>IF(A74="",IF(A73="","",SUM($E$6:E73)),C74+D74)</f>
        <v>84914.666666666584</v>
      </c>
      <c r="G74" s="1">
        <f t="shared" si="15"/>
        <v>69</v>
      </c>
      <c r="H74" s="4">
        <f t="shared" si="10"/>
        <v>9099583.2721919306</v>
      </c>
      <c r="I74" s="4">
        <f>IF(G74="",IF(G73="","",SUM($I$6:I73)),H74*$C$2/12)</f>
        <v>60694.22042552026</v>
      </c>
      <c r="J74" s="4">
        <f>IF(G74="",IF(G73="","",SUM($J$6:J73)),K74-I74)</f>
        <v>16513.901396328416</v>
      </c>
      <c r="K74" s="4">
        <f>IF(G74="",IF(G73="","",SUM(K$6:K73)),$H$6*(100%+$C$2/12)^$I$2*($C$2/12)/((100%+$C$2/12)^$I$2-1))</f>
        <v>77208.121821848676</v>
      </c>
      <c r="M74" s="44"/>
      <c r="P74" s="44">
        <f t="shared" si="11"/>
        <v>4.3103448275862207E-3</v>
      </c>
      <c r="Q74" s="44">
        <f t="shared" si="12"/>
        <v>-2.61147718774832E-3</v>
      </c>
      <c r="R74" s="2">
        <f t="shared" si="13"/>
        <v>12529729.664625812</v>
      </c>
      <c r="S74" s="12">
        <f t="shared" si="14"/>
        <v>0.38280126225179351</v>
      </c>
    </row>
    <row r="75" spans="1:19" x14ac:dyDescent="0.35">
      <c r="A75" s="1">
        <f t="shared" si="8"/>
        <v>70</v>
      </c>
      <c r="B75" s="4">
        <f t="shared" si="9"/>
        <v>7699999.9999999767</v>
      </c>
      <c r="C75" s="4">
        <f>IF(A75="",IF(A74="","",SUM($C$6:C74)),B75*$C$2/12)</f>
        <v>51358.999999999913</v>
      </c>
      <c r="D75" s="4">
        <f>IF(A75="",IF(A74="","",SUM($D$6:D74)),($B$6/$I$2))</f>
        <v>33333.333333333336</v>
      </c>
      <c r="E75" s="4">
        <f>IF(A75="",IF(A74="","",SUM($E$6:E74)),C75+D75)</f>
        <v>84692.333333333256</v>
      </c>
      <c r="G75" s="1">
        <f t="shared" si="15"/>
        <v>70</v>
      </c>
      <c r="H75" s="4">
        <f t="shared" si="10"/>
        <v>9083069.370795602</v>
      </c>
      <c r="I75" s="4">
        <f>IF(G75="",IF(G74="","",SUM($I$6:I74)),H75*$C$2/12)</f>
        <v>60584.072703206744</v>
      </c>
      <c r="J75" s="4">
        <f>IF(G75="",IF(G74="","",SUM($J$6:J74)),K75-I75)</f>
        <v>16624.049118641931</v>
      </c>
      <c r="K75" s="4">
        <f>IF(G75="",IF(G74="","",SUM(K$6:K74)),$H$6*(100%+$C$2/12)^$I$2*($C$2/12)/((100%+$C$2/12)^$I$2-1))</f>
        <v>77208.121821848676</v>
      </c>
      <c r="M75" s="44"/>
      <c r="P75" s="44">
        <f t="shared" si="11"/>
        <v>4.329004329004342E-3</v>
      </c>
      <c r="Q75" s="44">
        <f t="shared" si="12"/>
        <v>-2.6183148572684191E-3</v>
      </c>
      <c r="R75" s="2">
        <f t="shared" si="13"/>
        <v>12570748.739089096</v>
      </c>
      <c r="S75" s="12">
        <f t="shared" si="14"/>
        <v>0.38746687569558919</v>
      </c>
    </row>
    <row r="76" spans="1:19" x14ac:dyDescent="0.35">
      <c r="A76" s="1">
        <f t="shared" si="8"/>
        <v>71</v>
      </c>
      <c r="B76" s="4">
        <f t="shared" si="9"/>
        <v>7666666.6666666437</v>
      </c>
      <c r="C76" s="4">
        <f>IF(A76="",IF(A75="","",SUM($C$6:C75)),B76*$C$2/12)</f>
        <v>51136.666666666591</v>
      </c>
      <c r="D76" s="4">
        <f>IF(A76="",IF(A75="","",SUM($D$6:D75)),($B$6/$I$2))</f>
        <v>33333.333333333336</v>
      </c>
      <c r="E76" s="4">
        <f>IF(A76="",IF(A75="","",SUM($E$6:E75)),C76+D76)</f>
        <v>84469.999999999927</v>
      </c>
      <c r="G76" s="1">
        <f t="shared" si="15"/>
        <v>71</v>
      </c>
      <c r="H76" s="4">
        <f t="shared" si="10"/>
        <v>9066445.3216769602</v>
      </c>
      <c r="I76" s="4">
        <f>IF(G76="",IF(G75="","",SUM($I$6:I75)),H76*$C$2/12)</f>
        <v>60473.190295585409</v>
      </c>
      <c r="J76" s="4">
        <f>IF(G76="",IF(G75="","",SUM($J$6:J75)),K76-I76)</f>
        <v>16734.931526263266</v>
      </c>
      <c r="K76" s="4">
        <f>IF(G76="",IF(G75="","",SUM(K$6:K75)),$H$6*(100%+$C$2/12)^$I$2*($C$2/12)/((100%+$C$2/12)^$I$2-1))</f>
        <v>77208.121821848676</v>
      </c>
      <c r="M76" s="44"/>
      <c r="P76" s="44">
        <f t="shared" si="11"/>
        <v>4.3478260869565348E-3</v>
      </c>
      <c r="Q76" s="44">
        <f t="shared" si="12"/>
        <v>-2.6251884271303034E-3</v>
      </c>
      <c r="R76" s="2">
        <f t="shared" si="13"/>
        <v>12611902.099328279</v>
      </c>
      <c r="S76" s="12">
        <f t="shared" si="14"/>
        <v>0.39210861246100404</v>
      </c>
    </row>
    <row r="77" spans="1:19" x14ac:dyDescent="0.35">
      <c r="A77" s="1">
        <f t="shared" si="8"/>
        <v>72</v>
      </c>
      <c r="B77" s="4">
        <f t="shared" si="9"/>
        <v>7633333.3333333107</v>
      </c>
      <c r="C77" s="4">
        <f>IF(A77="",IF(A76="","",SUM($C$6:C76)),B77*$C$2/12)</f>
        <v>50914.333333333256</v>
      </c>
      <c r="D77" s="4">
        <f>IF(A77="",IF(A76="","",SUM($D$6:D76)),($B$6/$I$2))</f>
        <v>33333.333333333336</v>
      </c>
      <c r="E77" s="4">
        <f>IF(A77="",IF(A76="","",SUM($E$6:E76)),C77+D77)</f>
        <v>84247.666666666599</v>
      </c>
      <c r="G77" s="1">
        <f t="shared" si="15"/>
        <v>72</v>
      </c>
      <c r="H77" s="4">
        <f t="shared" si="10"/>
        <v>9049710.390150696</v>
      </c>
      <c r="I77" s="4">
        <f>IF(G77="",IF(G76="","",SUM($I$6:I76)),H77*$C$2/12)</f>
        <v>60361.568302305233</v>
      </c>
      <c r="J77" s="4">
        <f>IF(G77="",IF(G76="","",SUM($J$6:J76)),K77-I77)</f>
        <v>16846.553519543442</v>
      </c>
      <c r="K77" s="4">
        <f>IF(G77="",IF(G76="","",SUM(K$6:K76)),$H$6*(100%+$C$2/12)^$I$2*($C$2/12)/((100%+$C$2/12)^$I$2-1))</f>
        <v>77208.121821848676</v>
      </c>
      <c r="M77" s="44"/>
      <c r="P77" s="44">
        <f t="shared" si="11"/>
        <v>4.3668122270742495E-3</v>
      </c>
      <c r="Q77" s="44">
        <f t="shared" si="12"/>
        <v>-2.632098180813646E-3</v>
      </c>
      <c r="R77" s="2">
        <f t="shared" si="13"/>
        <v>12653190.184960049</v>
      </c>
      <c r="S77" s="12">
        <f t="shared" si="14"/>
        <v>0.39672657869265937</v>
      </c>
    </row>
    <row r="78" spans="1:19" x14ac:dyDescent="0.35">
      <c r="A78" s="1">
        <f t="shared" si="8"/>
        <v>73</v>
      </c>
      <c r="B78" s="4">
        <f t="shared" si="9"/>
        <v>7599999.9999999776</v>
      </c>
      <c r="C78" s="4">
        <f>IF(A78="",IF(A77="","",SUM($C$6:C77)),B78*$C$2/12)</f>
        <v>50691.99999999992</v>
      </c>
      <c r="D78" s="4">
        <f>IF(A78="",IF(A77="","",SUM($D$6:D77)),($B$6/$I$2))</f>
        <v>33333.333333333336</v>
      </c>
      <c r="E78" s="4">
        <f>IF(A78="",IF(A77="","",SUM($E$6:E77)),C78+D78)</f>
        <v>84025.333333333256</v>
      </c>
      <c r="G78" s="1">
        <f t="shared" si="15"/>
        <v>73</v>
      </c>
      <c r="H78" s="4">
        <f t="shared" si="10"/>
        <v>9032863.8366311528</v>
      </c>
      <c r="I78" s="4">
        <f>IF(G78="",IF(G77="","",SUM($I$6:I77)),H78*$C$2/12)</f>
        <v>60249.201790329877</v>
      </c>
      <c r="J78" s="4">
        <f>IF(G78="",IF(G77="","",SUM($J$6:J77)),K78-I78)</f>
        <v>16958.920031518799</v>
      </c>
      <c r="K78" s="4">
        <f>IF(G78="",IF(G77="","",SUM(K$6:K77)),$H$6*(100%+$C$2/12)^$I$2*($C$2/12)/((100%+$C$2/12)^$I$2-1))</f>
        <v>77208.121821848676</v>
      </c>
      <c r="M78" s="44"/>
      <c r="P78" s="44">
        <f t="shared" si="11"/>
        <v>4.3859649122807154E-3</v>
      </c>
      <c r="Q78" s="44">
        <f t="shared" si="12"/>
        <v>-2.6390444047907544E-3</v>
      </c>
      <c r="R78" s="2">
        <f t="shared" si="13"/>
        <v>12694613.437040281</v>
      </c>
      <c r="S78" s="12">
        <f t="shared" si="14"/>
        <v>0.40132088009669242</v>
      </c>
    </row>
    <row r="79" spans="1:19" x14ac:dyDescent="0.35">
      <c r="A79" s="1">
        <f t="shared" si="8"/>
        <v>74</v>
      </c>
      <c r="B79" s="4">
        <f t="shared" si="9"/>
        <v>7566666.6666666446</v>
      </c>
      <c r="C79" s="4">
        <f>IF(A79="",IF(A78="","",SUM($C$6:C78)),B79*$C$2/12)</f>
        <v>50469.666666666591</v>
      </c>
      <c r="D79" s="4">
        <f>IF(A79="",IF(A78="","",SUM($D$6:D78)),($B$6/$I$2))</f>
        <v>33333.333333333336</v>
      </c>
      <c r="E79" s="4">
        <f>IF(A79="",IF(A78="","",SUM($E$6:E78)),C79+D79)</f>
        <v>83802.999999999927</v>
      </c>
      <c r="G79" s="1">
        <f t="shared" si="15"/>
        <v>74</v>
      </c>
      <c r="H79" s="4">
        <f t="shared" si="10"/>
        <v>9015904.9165996332</v>
      </c>
      <c r="I79" s="4">
        <f>IF(G79="",IF(G78="","",SUM($I$6:I78)),H79*$C$2/12)</f>
        <v>60136.085793719634</v>
      </c>
      <c r="J79" s="4">
        <f>IF(G79="",IF(G78="","",SUM($J$6:J78)),K79-I79)</f>
        <v>17072.036028129041</v>
      </c>
      <c r="K79" s="4">
        <f>IF(G79="",IF(G78="","",SUM(K$6:K78)),$H$6*(100%+$C$2/12)^$I$2*($C$2/12)/((100%+$C$2/12)^$I$2-1))</f>
        <v>77208.121821848676</v>
      </c>
      <c r="M79" s="44"/>
      <c r="P79" s="44">
        <f t="shared" si="11"/>
        <v>4.4052863436123482E-3</v>
      </c>
      <c r="Q79" s="44">
        <f t="shared" si="12"/>
        <v>-2.646027388565298E-3</v>
      </c>
      <c r="R79" s="2">
        <f t="shared" si="13"/>
        <v>12736172.298068756</v>
      </c>
      <c r="S79" s="12">
        <f t="shared" si="14"/>
        <v>0.40589162194248796</v>
      </c>
    </row>
    <row r="80" spans="1:19" x14ac:dyDescent="0.35">
      <c r="A80" s="1">
        <f t="shared" si="8"/>
        <v>75</v>
      </c>
      <c r="B80" s="4">
        <f t="shared" si="9"/>
        <v>7533333.3333333116</v>
      </c>
      <c r="C80" s="4">
        <f>IF(A80="",IF(A79="","",SUM($C$6:C79)),B80*$C$2/12)</f>
        <v>50247.333333333256</v>
      </c>
      <c r="D80" s="4">
        <f>IF(A80="",IF(A79="","",SUM($D$6:D79)),($B$6/$I$2))</f>
        <v>33333.333333333336</v>
      </c>
      <c r="E80" s="4">
        <f>IF(A80="",IF(A79="","",SUM($E$6:E79)),C80+D80)</f>
        <v>83580.666666666599</v>
      </c>
      <c r="G80" s="1">
        <f t="shared" si="15"/>
        <v>75</v>
      </c>
      <c r="H80" s="4">
        <f t="shared" si="10"/>
        <v>8998832.8805715051</v>
      </c>
      <c r="I80" s="4">
        <f>IF(G80="",IF(G79="","",SUM($I$6:I79)),H80*$C$2/12)</f>
        <v>60022.215313412024</v>
      </c>
      <c r="J80" s="4">
        <f>IF(G80="",IF(G79="","",SUM($J$6:J79)),K80-I80)</f>
        <v>17185.906508436652</v>
      </c>
      <c r="K80" s="4">
        <f>IF(G80="",IF(G79="","",SUM(K$6:K79)),$H$6*(100%+$C$2/12)^$I$2*($C$2/12)/((100%+$C$2/12)^$I$2-1))</f>
        <v>77208.121821848676</v>
      </c>
      <c r="M80" s="44"/>
      <c r="P80" s="44">
        <f t="shared" si="11"/>
        <v>4.4247787610619599E-3</v>
      </c>
      <c r="Q80" s="44">
        <f t="shared" si="12"/>
        <v>-2.6530474247142546E-3</v>
      </c>
      <c r="R80" s="2">
        <f t="shared" si="13"/>
        <v>12777867.211993884</v>
      </c>
      <c r="S80" s="12">
        <f t="shared" si="14"/>
        <v>0.41043890906440283</v>
      </c>
    </row>
    <row r="81" spans="1:19" x14ac:dyDescent="0.35">
      <c r="A81" s="1">
        <f t="shared" si="8"/>
        <v>76</v>
      </c>
      <c r="B81" s="4">
        <f t="shared" si="9"/>
        <v>7499999.9999999786</v>
      </c>
      <c r="C81" s="4">
        <f>IF(A81="",IF(A80="","",SUM($C$6:C80)),B81*$C$2/12)</f>
        <v>50024.99999999992</v>
      </c>
      <c r="D81" s="4">
        <f>IF(A81="",IF(A80="","",SUM($D$6:D80)),($B$6/$I$2))</f>
        <v>33333.333333333336</v>
      </c>
      <c r="E81" s="4">
        <f>IF(A81="",IF(A80="","",SUM($E$6:E80)),C81+D81)</f>
        <v>83358.333333333256</v>
      </c>
      <c r="G81" s="1">
        <f t="shared" si="15"/>
        <v>76</v>
      </c>
      <c r="H81" s="4">
        <f t="shared" si="10"/>
        <v>8981646.9740630686</v>
      </c>
      <c r="I81" s="4">
        <f>IF(G81="",IF(G80="","",SUM($I$6:I80)),H81*$C$2/12)</f>
        <v>59907.585317000747</v>
      </c>
      <c r="J81" s="4">
        <f>IF(G81="",IF(G80="","",SUM($J$6:J80)),K81-I81)</f>
        <v>17300.536504847929</v>
      </c>
      <c r="K81" s="4">
        <f>IF(G81="",IF(G80="","",SUM(K$6:K80)),$H$6*(100%+$C$2/12)^$I$2*($C$2/12)/((100%+$C$2/12)^$I$2-1))</f>
        <v>77208.121821848676</v>
      </c>
      <c r="M81" s="44"/>
      <c r="P81" s="44">
        <f t="shared" si="11"/>
        <v>4.4444444444444575E-3</v>
      </c>
      <c r="Q81" s="44">
        <f t="shared" si="12"/>
        <v>-2.6601048089272225E-3</v>
      </c>
      <c r="R81" s="2">
        <f t="shared" si="13"/>
        <v>12819698.624217443</v>
      </c>
      <c r="S81" s="12">
        <f t="shared" si="14"/>
        <v>0.41496284586348431</v>
      </c>
    </row>
    <row r="82" spans="1:19" x14ac:dyDescent="0.35">
      <c r="A82" s="1">
        <f t="shared" si="8"/>
        <v>77</v>
      </c>
      <c r="B82" s="4">
        <f t="shared" si="9"/>
        <v>7466666.6666666456</v>
      </c>
      <c r="C82" s="4">
        <f>IF(A82="",IF(A81="","",SUM($C$6:C81)),B82*$C$2/12)</f>
        <v>49802.666666666599</v>
      </c>
      <c r="D82" s="4">
        <f>IF(A82="",IF(A81="","",SUM($D$6:D81)),($B$6/$I$2))</f>
        <v>33333.333333333336</v>
      </c>
      <c r="E82" s="4">
        <f>IF(A82="",IF(A81="","",SUM($E$6:E81)),C82+D82)</f>
        <v>83135.999999999942</v>
      </c>
      <c r="G82" s="1">
        <f t="shared" si="15"/>
        <v>77</v>
      </c>
      <c r="H82" s="4">
        <f t="shared" si="10"/>
        <v>8964346.4375582207</v>
      </c>
      <c r="I82" s="4">
        <f>IF(G82="",IF(G81="","",SUM($I$6:I81)),H82*$C$2/12)</f>
        <v>59792.190738513418</v>
      </c>
      <c r="J82" s="4">
        <f>IF(G82="",IF(G81="","",SUM($J$6:J81)),K82-I82)</f>
        <v>17415.931083335257</v>
      </c>
      <c r="K82" s="4">
        <f>IF(G82="",IF(G81="","",SUM(K$6:K81)),$H$6*(100%+$C$2/12)^$I$2*($C$2/12)/((100%+$C$2/12)^$I$2-1))</f>
        <v>77208.121821848676</v>
      </c>
      <c r="M82" s="44"/>
      <c r="P82" s="44">
        <f t="shared" si="11"/>
        <v>4.464285714285727E-3</v>
      </c>
      <c r="Q82" s="44">
        <f t="shared" si="12"/>
        <v>-2.6671998400477552E-3</v>
      </c>
      <c r="R82" s="2">
        <f t="shared" si="13"/>
        <v>12861666.981599344</v>
      </c>
      <c r="S82" s="12">
        <f t="shared" si="14"/>
        <v>0.41946353630918159</v>
      </c>
    </row>
    <row r="83" spans="1:19" x14ac:dyDescent="0.35">
      <c r="A83" s="1">
        <f t="shared" si="8"/>
        <v>78</v>
      </c>
      <c r="B83" s="4">
        <f t="shared" si="9"/>
        <v>7433333.3333333125</v>
      </c>
      <c r="C83" s="4">
        <f>IF(A83="",IF(A82="","",SUM($C$6:C82)),B83*$C$2/12)</f>
        <v>49580.333333333263</v>
      </c>
      <c r="D83" s="4">
        <f>IF(A83="",IF(A82="","",SUM($D$6:D82)),($B$6/$I$2))</f>
        <v>33333.333333333336</v>
      </c>
      <c r="E83" s="4">
        <f>IF(A83="",IF(A82="","",SUM($E$6:E82)),C83+D83)</f>
        <v>82913.666666666599</v>
      </c>
      <c r="G83" s="1">
        <f t="shared" si="15"/>
        <v>78</v>
      </c>
      <c r="H83" s="4">
        <f t="shared" si="10"/>
        <v>8946930.5064748861</v>
      </c>
      <c r="I83" s="4">
        <f>IF(G83="",IF(G82="","",SUM($I$6:I82)),H83*$C$2/12)</f>
        <v>59676.026478187567</v>
      </c>
      <c r="J83" s="4">
        <f>IF(G83="",IF(G82="","",SUM($J$6:J82)),K83-I83)</f>
        <v>17532.095343661109</v>
      </c>
      <c r="K83" s="4">
        <f>IF(G83="",IF(G82="","",SUM(K$6:K82)),$H$6*(100%+$C$2/12)^$I$2*($C$2/12)/((100%+$C$2/12)^$I$2-1))</f>
        <v>77208.121821848676</v>
      </c>
      <c r="M83" s="44"/>
      <c r="P83" s="44">
        <f t="shared" si="11"/>
        <v>4.484304932735439E-3</v>
      </c>
      <c r="Q83" s="44">
        <f t="shared" si="12"/>
        <v>-2.674332820118158E-3</v>
      </c>
      <c r="R83" s="2">
        <f t="shared" si="13"/>
        <v>12903772.732462401</v>
      </c>
      <c r="S83" s="12">
        <f t="shared" si="14"/>
        <v>0.42394108394105101</v>
      </c>
    </row>
    <row r="84" spans="1:19" x14ac:dyDescent="0.35">
      <c r="A84" s="1">
        <f t="shared" si="8"/>
        <v>79</v>
      </c>
      <c r="B84" s="4">
        <f t="shared" si="9"/>
        <v>7399999.9999999795</v>
      </c>
      <c r="C84" s="4">
        <f>IF(A84="",IF(A83="","",SUM($C$6:C83)),B84*$C$2/12)</f>
        <v>49357.999999999935</v>
      </c>
      <c r="D84" s="4">
        <f>IF(A84="",IF(A83="","",SUM($D$6:D83)),($B$6/$I$2))</f>
        <v>33333.333333333336</v>
      </c>
      <c r="E84" s="4">
        <f>IF(A84="",IF(A83="","",SUM($E$6:E83)),C84+D84)</f>
        <v>82691.33333333327</v>
      </c>
      <c r="G84" s="1">
        <f t="shared" si="15"/>
        <v>79</v>
      </c>
      <c r="H84" s="4">
        <f t="shared" si="10"/>
        <v>8929398.4111312255</v>
      </c>
      <c r="I84" s="4">
        <f>IF(G84="",IF(G83="","",SUM($I$6:I83)),H84*$C$2/12)</f>
        <v>59559.087402245357</v>
      </c>
      <c r="J84" s="4">
        <f>IF(G84="",IF(G83="","",SUM($J$6:J83)),K84-I84)</f>
        <v>17649.034419603318</v>
      </c>
      <c r="K84" s="4">
        <f>IF(G84="",IF(G83="","",SUM(K$6:K83)),$H$6*(100%+$C$2/12)^$I$2*($C$2/12)/((100%+$C$2/12)^$I$2-1))</f>
        <v>77208.121821848676</v>
      </c>
      <c r="M84" s="44"/>
      <c r="P84" s="44">
        <f t="shared" si="11"/>
        <v>4.5045045045045175E-3</v>
      </c>
      <c r="Q84" s="44">
        <f t="shared" si="12"/>
        <v>-2.681504054417993E-3</v>
      </c>
      <c r="R84" s="2">
        <f t="shared" si="13"/>
        <v>12946016.326597117</v>
      </c>
      <c r="S84" s="12">
        <f t="shared" si="14"/>
        <v>0.4283955918704544</v>
      </c>
    </row>
    <row r="85" spans="1:19" x14ac:dyDescent="0.35">
      <c r="A85" s="1">
        <f t="shared" si="8"/>
        <v>80</v>
      </c>
      <c r="B85" s="4">
        <f t="shared" si="9"/>
        <v>7366666.6666666465</v>
      </c>
      <c r="C85" s="4">
        <f>IF(A85="",IF(A84="","",SUM($C$6:C84)),B85*$C$2/12)</f>
        <v>49135.666666666599</v>
      </c>
      <c r="D85" s="4">
        <f>IF(A85="",IF(A84="","",SUM($D$6:D84)),($B$6/$I$2))</f>
        <v>33333.333333333336</v>
      </c>
      <c r="E85" s="4">
        <f>IF(A85="",IF(A84="","",SUM($E$6:E84)),C85+D85)</f>
        <v>82468.999999999942</v>
      </c>
      <c r="G85" s="1">
        <f t="shared" si="15"/>
        <v>80</v>
      </c>
      <c r="H85" s="4">
        <f t="shared" si="10"/>
        <v>8911749.3767116219</v>
      </c>
      <c r="I85" s="4">
        <f>IF(G85="",IF(G84="","",SUM($I$6:I84)),H85*$C$2/12)</f>
        <v>59441.368342666596</v>
      </c>
      <c r="J85" s="4">
        <f>IF(G85="",IF(G84="","",SUM($J$6:J84)),K85-I85)</f>
        <v>17766.75347918208</v>
      </c>
      <c r="K85" s="4">
        <f>IF(G85="",IF(G84="","",SUM(K$6:K84)),$H$6*(100%+$C$2/12)^$I$2*($C$2/12)/((100%+$C$2/12)^$I$2-1))</f>
        <v>77208.121821848676</v>
      </c>
      <c r="M85" s="44"/>
      <c r="P85" s="44">
        <f t="shared" si="11"/>
        <v>4.5248868778280668E-3</v>
      </c>
      <c r="Q85" s="44">
        <f t="shared" si="12"/>
        <v>-2.6887138515119921E-3</v>
      </c>
      <c r="R85" s="2">
        <f t="shared" si="13"/>
        <v>12988398.215266494</v>
      </c>
      <c r="S85" s="12">
        <f t="shared" si="14"/>
        <v>0.43282716278225086</v>
      </c>
    </row>
    <row r="86" spans="1:19" x14ac:dyDescent="0.35">
      <c r="A86" s="1">
        <f t="shared" si="8"/>
        <v>81</v>
      </c>
      <c r="B86" s="4">
        <f t="shared" si="9"/>
        <v>7333333.3333333135</v>
      </c>
      <c r="C86" s="4">
        <f>IF(A86="",IF(A85="","",SUM($C$6:C85)),B86*$C$2/12)</f>
        <v>48913.333333333263</v>
      </c>
      <c r="D86" s="4">
        <f>IF(A86="",IF(A85="","",SUM($D$6:D85)),($B$6/$I$2))</f>
        <v>33333.333333333336</v>
      </c>
      <c r="E86" s="4">
        <f>IF(A86="",IF(A85="","",SUM($E$6:E85)),C86+D86)</f>
        <v>82246.666666666599</v>
      </c>
      <c r="G86" s="1">
        <f t="shared" si="15"/>
        <v>81</v>
      </c>
      <c r="H86" s="4">
        <f t="shared" si="10"/>
        <v>8893982.6232324392</v>
      </c>
      <c r="I86" s="4">
        <f>IF(G86="",IF(G85="","",SUM($I$6:I85)),H86*$C$2/12)</f>
        <v>59322.864096960453</v>
      </c>
      <c r="J86" s="4">
        <f>IF(G86="",IF(G85="","",SUM($J$6:J85)),K86-I86)</f>
        <v>17885.257724888223</v>
      </c>
      <c r="K86" s="4">
        <f>IF(G86="",IF(G85="","",SUM(K$6:K85)),$H$6*(100%+$C$2/12)^$I$2*($C$2/12)/((100%+$C$2/12)^$I$2-1))</f>
        <v>77208.121821848676</v>
      </c>
      <c r="M86" s="44"/>
      <c r="P86" s="44">
        <f t="shared" si="11"/>
        <v>4.5454545454545582E-3</v>
      </c>
      <c r="Q86" s="44">
        <f t="shared" si="12"/>
        <v>-2.6959625232917E-3</v>
      </c>
      <c r="R86" s="2">
        <f t="shared" si="13"/>
        <v>13030918.851210853</v>
      </c>
      <c r="S86" s="12">
        <f t="shared" si="14"/>
        <v>0.43723589893648301</v>
      </c>
    </row>
    <row r="87" spans="1:19" x14ac:dyDescent="0.35">
      <c r="A87" s="1">
        <f t="shared" si="8"/>
        <v>82</v>
      </c>
      <c r="B87" s="4">
        <f t="shared" si="9"/>
        <v>7299999.9999999804</v>
      </c>
      <c r="C87" s="4">
        <f>IF(A87="",IF(A86="","",SUM($C$6:C86)),B87*$C$2/12)</f>
        <v>48690.999999999942</v>
      </c>
      <c r="D87" s="4">
        <f>IF(A87="",IF(A86="","",SUM($D$6:D86)),($B$6/$I$2))</f>
        <v>33333.333333333336</v>
      </c>
      <c r="E87" s="4">
        <f>IF(A87="",IF(A86="","",SUM($E$6:E86)),C87+D87)</f>
        <v>82024.333333333285</v>
      </c>
      <c r="G87" s="1">
        <f t="shared" si="15"/>
        <v>82</v>
      </c>
      <c r="H87" s="4">
        <f t="shared" si="10"/>
        <v>8876097.3655075505</v>
      </c>
      <c r="I87" s="4">
        <f>IF(G87="",IF(G86="","",SUM($I$6:I86)),H87*$C$2/12)</f>
        <v>59203.569427935443</v>
      </c>
      <c r="J87" s="4">
        <f>IF(G87="",IF(G86="","",SUM($J$6:J86)),K87-I87)</f>
        <v>18004.552393913233</v>
      </c>
      <c r="K87" s="4">
        <f>IF(G87="",IF(G86="","",SUM(K$6:K86)),$H$6*(100%+$C$2/12)^$I$2*($C$2/12)/((100%+$C$2/12)^$I$2-1))</f>
        <v>77208.121821848676</v>
      </c>
      <c r="M87" s="44"/>
      <c r="P87" s="44">
        <f t="shared" si="11"/>
        <v>4.5662100456621132E-3</v>
      </c>
      <c r="Q87" s="44">
        <f t="shared" si="12"/>
        <v>-2.703250385020436E-3</v>
      </c>
      <c r="R87" s="2">
        <f t="shared" si="13"/>
        <v>13073578.688652668</v>
      </c>
      <c r="S87" s="12">
        <f t="shared" si="14"/>
        <v>0.44162190217005526</v>
      </c>
    </row>
    <row r="88" spans="1:19" x14ac:dyDescent="0.35">
      <c r="A88" s="1">
        <f t="shared" si="8"/>
        <v>83</v>
      </c>
      <c r="B88" s="4">
        <f t="shared" si="9"/>
        <v>7266666.6666666474</v>
      </c>
      <c r="C88" s="4">
        <f>IF(A88="",IF(A87="","",SUM($C$6:C87)),B88*$C$2/12)</f>
        <v>48468.666666666606</v>
      </c>
      <c r="D88" s="4">
        <f>IF(A88="",IF(A87="","",SUM($D$6:D87)),($B$6/$I$2))</f>
        <v>33333.333333333336</v>
      </c>
      <c r="E88" s="4">
        <f>IF(A88="",IF(A87="","",SUM($E$6:E87)),C88+D88)</f>
        <v>81801.999999999942</v>
      </c>
      <c r="G88" s="1">
        <f t="shared" si="15"/>
        <v>83</v>
      </c>
      <c r="H88" s="4">
        <f t="shared" si="10"/>
        <v>8858092.8131136373</v>
      </c>
      <c r="I88" s="4">
        <f>IF(G88="",IF(G87="","",SUM($I$6:I87)),H88*$C$2/12)</f>
        <v>59083.479063468047</v>
      </c>
      <c r="J88" s="4">
        <f>IF(G88="",IF(G87="","",SUM($J$6:J87)),K88-I88)</f>
        <v>18124.642758380629</v>
      </c>
      <c r="K88" s="4">
        <f>IF(G88="",IF(G87="","",SUM(K$6:K87)),$H$6*(100%+$C$2/12)^$I$2*($C$2/12)/((100%+$C$2/12)^$I$2-1))</f>
        <v>77208.121821848676</v>
      </c>
      <c r="M88" s="44"/>
      <c r="P88" s="44">
        <f t="shared" si="11"/>
        <v>4.5871559633027647E-3</v>
      </c>
      <c r="Q88" s="44">
        <f t="shared" si="12"/>
        <v>-2.7105777553816531E-3</v>
      </c>
      <c r="R88" s="2">
        <f t="shared" si="13"/>
        <v>13116378.183301419</v>
      </c>
      <c r="S88" s="12">
        <f t="shared" si="14"/>
        <v>0.44598527389840686</v>
      </c>
    </row>
    <row r="89" spans="1:19" x14ac:dyDescent="0.35">
      <c r="A89" s="1">
        <f t="shared" si="8"/>
        <v>84</v>
      </c>
      <c r="B89" s="4">
        <f t="shared" si="9"/>
        <v>7233333.3333333144</v>
      </c>
      <c r="C89" s="4">
        <f>IF(A89="",IF(A88="","",SUM($C$6:C88)),B89*$C$2/12)</f>
        <v>48246.333333333278</v>
      </c>
      <c r="D89" s="4">
        <f>IF(A89="",IF(A88="","",SUM($D$6:D88)),($B$6/$I$2))</f>
        <v>33333.333333333336</v>
      </c>
      <c r="E89" s="4">
        <f>IF(A89="",IF(A88="","",SUM($E$6:E88)),C89+D89)</f>
        <v>81579.666666666613</v>
      </c>
      <c r="G89" s="1">
        <f t="shared" si="15"/>
        <v>84</v>
      </c>
      <c r="H89" s="4">
        <f t="shared" si="10"/>
        <v>8839968.1703552566</v>
      </c>
      <c r="I89" s="4">
        <f>IF(G89="",IF(G88="","",SUM($I$6:I88)),H89*$C$2/12)</f>
        <v>58962.587696269642</v>
      </c>
      <c r="J89" s="4">
        <f>IF(G89="",IF(G88="","",SUM($J$6:J88)),K89-I89)</f>
        <v>18245.534125579034</v>
      </c>
      <c r="K89" s="4">
        <f>IF(G89="",IF(G88="","",SUM(K$6:K88)),$H$6*(100%+$C$2/12)^$I$2*($C$2/12)/((100%+$C$2/12)^$I$2-1))</f>
        <v>77208.121821848676</v>
      </c>
      <c r="M89" s="44"/>
      <c r="P89" s="44">
        <f t="shared" si="11"/>
        <v>4.6082949308755882E-3</v>
      </c>
      <c r="Q89" s="44">
        <f t="shared" si="12"/>
        <v>-2.717944956520973E-3</v>
      </c>
      <c r="R89" s="2">
        <f t="shared" si="13"/>
        <v>13159317.792358458</v>
      </c>
      <c r="S89" s="12">
        <f t="shared" si="14"/>
        <v>0.45032611511717802</v>
      </c>
    </row>
    <row r="90" spans="1:19" x14ac:dyDescent="0.35">
      <c r="A90" s="1">
        <f t="shared" si="8"/>
        <v>85</v>
      </c>
      <c r="B90" s="4">
        <f t="shared" si="9"/>
        <v>7199999.9999999814</v>
      </c>
      <c r="C90" s="4">
        <f>IF(A90="",IF(A89="","",SUM($C$6:C89)),B90*$C$2/12)</f>
        <v>48023.999999999942</v>
      </c>
      <c r="D90" s="4">
        <f>IF(A90="",IF(A89="","",SUM($D$6:D89)),($B$6/$I$2))</f>
        <v>33333.333333333336</v>
      </c>
      <c r="E90" s="4">
        <f>IF(A90="",IF(A89="","",SUM($E$6:E89)),C90+D90)</f>
        <v>81357.333333333285</v>
      </c>
      <c r="G90" s="1">
        <f t="shared" si="15"/>
        <v>85</v>
      </c>
      <c r="H90" s="4">
        <f t="shared" si="10"/>
        <v>8821722.6362296771</v>
      </c>
      <c r="I90" s="4">
        <f>IF(G90="",IF(G89="","",SUM($I$6:I89)),H90*$C$2/12)</f>
        <v>58840.889983652021</v>
      </c>
      <c r="J90" s="4">
        <f>IF(G90="",IF(G89="","",SUM($J$6:J89)),K90-I90)</f>
        <v>18367.231838196654</v>
      </c>
      <c r="K90" s="4">
        <f>IF(G90="",IF(G89="","",SUM(K$6:K89)),$H$6*(100%+$C$2/12)^$I$2*($C$2/12)/((100%+$C$2/12)^$I$2-1))</f>
        <v>77208.121821848676</v>
      </c>
      <c r="M90" s="44"/>
      <c r="P90" s="44">
        <f t="shared" si="11"/>
        <v>4.6296296296296415E-3</v>
      </c>
      <c r="Q90" s="44">
        <f t="shared" si="12"/>
        <v>-2.725352314097818E-3</v>
      </c>
      <c r="R90" s="2">
        <f t="shared" si="13"/>
        <v>13202397.9745219</v>
      </c>
      <c r="S90" s="12">
        <f t="shared" si="14"/>
        <v>0.45464452640386976</v>
      </c>
    </row>
    <row r="91" spans="1:19" x14ac:dyDescent="0.35">
      <c r="A91" s="1">
        <f t="shared" si="8"/>
        <v>86</v>
      </c>
      <c r="B91" s="4">
        <f t="shared" si="9"/>
        <v>7166666.6666666484</v>
      </c>
      <c r="C91" s="4">
        <f>IF(A91="",IF(A90="","",SUM($C$6:C90)),B91*$C$2/12)</f>
        <v>47801.666666666606</v>
      </c>
      <c r="D91" s="4">
        <f>IF(A91="",IF(A90="","",SUM($D$6:D90)),($B$6/$I$2))</f>
        <v>33333.333333333336</v>
      </c>
      <c r="E91" s="4">
        <f>IF(A91="",IF(A90="","",SUM($E$6:E90)),C91+D91)</f>
        <v>81134.999999999942</v>
      </c>
      <c r="G91" s="1">
        <f t="shared" si="15"/>
        <v>86</v>
      </c>
      <c r="H91" s="4">
        <f t="shared" si="10"/>
        <v>8803355.4043914806</v>
      </c>
      <c r="I91" s="4">
        <f>IF(G91="",IF(G90="","",SUM($I$6:I90)),H91*$C$2/12)</f>
        <v>58718.380547291257</v>
      </c>
      <c r="J91" s="4">
        <f>IF(G91="",IF(G90="","",SUM($J$6:J90)),K91-I91)</f>
        <v>18489.741274557418</v>
      </c>
      <c r="K91" s="4">
        <f>IF(G91="",IF(G90="","",SUM(K$6:K90)),$H$6*(100%+$C$2/12)^$I$2*($C$2/12)/((100%+$C$2/12)^$I$2-1))</f>
        <v>77208.121821848676</v>
      </c>
      <c r="M91" s="44"/>
      <c r="P91" s="44">
        <f t="shared" si="11"/>
        <v>4.6511627906976865E-3</v>
      </c>
      <c r="Q91" s="44">
        <f t="shared" si="12"/>
        <v>-2.7328001573307444E-3</v>
      </c>
      <c r="R91" s="2">
        <f t="shared" si="13"/>
        <v>13245619.189991515</v>
      </c>
      <c r="S91" s="12">
        <f t="shared" si="14"/>
        <v>0.45894060791949742</v>
      </c>
    </row>
    <row r="92" spans="1:19" x14ac:dyDescent="0.35">
      <c r="A92" s="1">
        <f t="shared" si="8"/>
        <v>87</v>
      </c>
      <c r="B92" s="4">
        <f t="shared" si="9"/>
        <v>7133333.3333333153</v>
      </c>
      <c r="C92" s="4">
        <f>IF(A92="",IF(A91="","",SUM($C$6:C91)),B92*$C$2/12)</f>
        <v>47579.333333333278</v>
      </c>
      <c r="D92" s="4">
        <f>IF(A92="",IF(A91="","",SUM($D$6:D91)),($B$6/$I$2))</f>
        <v>33333.333333333336</v>
      </c>
      <c r="E92" s="4">
        <f>IF(A92="",IF(A91="","",SUM($E$6:E91)),C92+D92)</f>
        <v>80912.666666666613</v>
      </c>
      <c r="G92" s="1">
        <f t="shared" si="15"/>
        <v>87</v>
      </c>
      <c r="H92" s="4">
        <f t="shared" si="10"/>
        <v>8784865.6631169226</v>
      </c>
      <c r="I92" s="4">
        <f>IF(G92="",IF(G91="","",SUM($I$6:I91)),H92*$C$2/12)</f>
        <v>58595.053972989954</v>
      </c>
      <c r="J92" s="4">
        <f>IF(G92="",IF(G91="","",SUM($J$6:J91)),K92-I92)</f>
        <v>18613.067848858722</v>
      </c>
      <c r="K92" s="4">
        <f>IF(G92="",IF(G91="","",SUM(K$6:K91)),$H$6*(100%+$C$2/12)^$I$2*($C$2/12)/((100%+$C$2/12)^$I$2-1))</f>
        <v>77208.121821848676</v>
      </c>
      <c r="M92" s="44"/>
      <c r="P92" s="44">
        <f t="shared" si="11"/>
        <v>4.672897196261694E-3</v>
      </c>
      <c r="Q92" s="44">
        <f t="shared" si="12"/>
        <v>-2.7402888190463876E-3</v>
      </c>
      <c r="R92" s="2">
        <f t="shared" si="13"/>
        <v>13288981.900473647</v>
      </c>
      <c r="S92" s="12">
        <f t="shared" si="14"/>
        <v>0.46321445941023753</v>
      </c>
    </row>
    <row r="93" spans="1:19" x14ac:dyDescent="0.35">
      <c r="A93" s="1">
        <f t="shared" si="8"/>
        <v>88</v>
      </c>
      <c r="B93" s="4">
        <f t="shared" si="9"/>
        <v>7099999.9999999823</v>
      </c>
      <c r="C93" s="4">
        <f>IF(A93="",IF(A92="","",SUM($C$6:C92)),B93*$C$2/12)</f>
        <v>47356.999999999949</v>
      </c>
      <c r="D93" s="4">
        <f>IF(A93="",IF(A92="","",SUM($D$6:D92)),($B$6/$I$2))</f>
        <v>33333.333333333336</v>
      </c>
      <c r="E93" s="4">
        <f>IF(A93="",IF(A92="","",SUM($E$6:E92)),C93+D93)</f>
        <v>80690.333333333285</v>
      </c>
      <c r="G93" s="1">
        <f t="shared" si="15"/>
        <v>88</v>
      </c>
      <c r="H93" s="4">
        <f t="shared" si="10"/>
        <v>8766252.5952680632</v>
      </c>
      <c r="I93" s="4">
        <f>IF(G93="",IF(G92="","",SUM($I$6:I92)),H93*$C$2/12)</f>
        <v>58470.904810438056</v>
      </c>
      <c r="J93" s="4">
        <f>IF(G93="",IF(G92="","",SUM($J$6:J92)),K93-I93)</f>
        <v>18737.217011410619</v>
      </c>
      <c r="K93" s="4">
        <f>IF(G93="",IF(G92="","",SUM(K$6:K92)),$H$6*(100%+$C$2/12)^$I$2*($C$2/12)/((100%+$C$2/12)^$I$2-1))</f>
        <v>77208.121821848676</v>
      </c>
      <c r="M93" s="44"/>
      <c r="P93" s="44">
        <f t="shared" si="11"/>
        <v>4.694835680751186E-3</v>
      </c>
      <c r="Q93" s="44">
        <f t="shared" si="12"/>
        <v>-2.7478186357306473E-3</v>
      </c>
      <c r="R93" s="2">
        <f t="shared" si="13"/>
        <v>13332486.569186149</v>
      </c>
      <c r="S93" s="12">
        <f t="shared" si="14"/>
        <v>0.46746618020906916</v>
      </c>
    </row>
    <row r="94" spans="1:19" x14ac:dyDescent="0.35">
      <c r="A94" s="1">
        <f t="shared" si="8"/>
        <v>89</v>
      </c>
      <c r="B94" s="4">
        <f t="shared" si="9"/>
        <v>7066666.6666666493</v>
      </c>
      <c r="C94" s="4">
        <f>IF(A94="",IF(A93="","",SUM($C$6:C93)),B94*$C$2/12)</f>
        <v>47134.666666666621</v>
      </c>
      <c r="D94" s="4">
        <f>IF(A94="",IF(A93="","",SUM($D$6:D93)),($B$6/$I$2))</f>
        <v>33333.333333333336</v>
      </c>
      <c r="E94" s="4">
        <f>IF(A94="",IF(A93="","",SUM($E$6:E93)),C94+D94)</f>
        <v>80467.999999999956</v>
      </c>
      <c r="G94" s="1">
        <f t="shared" si="15"/>
        <v>89</v>
      </c>
      <c r="H94" s="4">
        <f t="shared" si="10"/>
        <v>8747515.3782566525</v>
      </c>
      <c r="I94" s="4">
        <f>IF(G94="",IF(G93="","",SUM($I$6:I93)),H94*$C$2/12)</f>
        <v>58345.927572971959</v>
      </c>
      <c r="J94" s="4">
        <f>IF(G94="",IF(G93="","",SUM($J$6:J93)),K94-I94)</f>
        <v>18862.194248876716</v>
      </c>
      <c r="K94" s="4">
        <f>IF(G94="",IF(G93="","",SUM(K$6:K93)),$H$6*(100%+$C$2/12)^$I$2*($C$2/12)/((100%+$C$2/12)^$I$2-1))</f>
        <v>77208.121821848676</v>
      </c>
      <c r="M94" s="44"/>
      <c r="P94" s="44">
        <f t="shared" si="11"/>
        <v>4.7169811320754837E-3</v>
      </c>
      <c r="Q94" s="44">
        <f t="shared" si="12"/>
        <v>-2.7553899475773053E-3</v>
      </c>
      <c r="R94" s="2">
        <f t="shared" si="13"/>
        <v>13376133.660863327</v>
      </c>
      <c r="S94" s="12">
        <f t="shared" si="14"/>
        <v>0.47169586923740786</v>
      </c>
    </row>
    <row r="95" spans="1:19" x14ac:dyDescent="0.35">
      <c r="A95" s="1">
        <f t="shared" si="8"/>
        <v>90</v>
      </c>
      <c r="B95" s="4">
        <f t="shared" si="9"/>
        <v>7033333.3333333163</v>
      </c>
      <c r="C95" s="4">
        <f>IF(A95="",IF(A94="","",SUM($C$6:C94)),B95*$C$2/12)</f>
        <v>46912.333333333285</v>
      </c>
      <c r="D95" s="4">
        <f>IF(A95="",IF(A94="","",SUM($D$6:D94)),($B$6/$I$2))</f>
        <v>33333.333333333336</v>
      </c>
      <c r="E95" s="4">
        <f>IF(A95="",IF(A94="","",SUM($E$6:E94)),C95+D95)</f>
        <v>80245.666666666628</v>
      </c>
      <c r="G95" s="1">
        <f t="shared" si="15"/>
        <v>90</v>
      </c>
      <c r="H95" s="4">
        <f t="shared" si="10"/>
        <v>8728653.184007775</v>
      </c>
      <c r="I95" s="4">
        <f>IF(G95="",IF(G94="","",SUM($I$6:I94)),H95*$C$2/12)</f>
        <v>58220.11673733194</v>
      </c>
      <c r="J95" s="4">
        <f>IF(G95="",IF(G94="","",SUM($J$6:J94)),K95-I95)</f>
        <v>18988.005084516735</v>
      </c>
      <c r="K95" s="4">
        <f>IF(G95="",IF(G94="","",SUM(K$6:K94)),$H$6*(100%+$C$2/12)^$I$2*($C$2/12)/((100%+$C$2/12)^$I$2-1))</f>
        <v>77208.121821848676</v>
      </c>
      <c r="M95" s="44"/>
      <c r="P95" s="44">
        <f t="shared" si="11"/>
        <v>4.7393364928910069E-3</v>
      </c>
      <c r="Q95" s="44">
        <f t="shared" si="12"/>
        <v>-2.7630030985401478E-3</v>
      </c>
      <c r="R95" s="2">
        <f t="shared" si="13"/>
        <v>13419923.641760904</v>
      </c>
      <c r="S95" s="12">
        <f t="shared" si="14"/>
        <v>0.47590362500673417</v>
      </c>
    </row>
    <row r="96" spans="1:19" x14ac:dyDescent="0.35">
      <c r="A96" s="1">
        <f t="shared" si="8"/>
        <v>91</v>
      </c>
      <c r="B96" s="4">
        <f t="shared" si="9"/>
        <v>6999999.9999999832</v>
      </c>
      <c r="C96" s="4">
        <f>IF(A96="",IF(A95="","",SUM($C$6:C95)),B96*$C$2/12)</f>
        <v>46689.999999999949</v>
      </c>
      <c r="D96" s="4">
        <f>IF(A96="",IF(A95="","",SUM($D$6:D95)),($B$6/$I$2))</f>
        <v>33333.333333333336</v>
      </c>
      <c r="E96" s="4">
        <f>IF(A96="",IF(A95="","",SUM($E$6:E95)),C96+D96)</f>
        <v>80023.333333333285</v>
      </c>
      <c r="G96" s="1">
        <f t="shared" si="15"/>
        <v>91</v>
      </c>
      <c r="H96" s="4">
        <f t="shared" si="10"/>
        <v>8709665.1789232586</v>
      </c>
      <c r="I96" s="4">
        <f>IF(G96="",IF(G95="","",SUM($I$6:I95)),H96*$C$2/12)</f>
        <v>58093.466743418219</v>
      </c>
      <c r="J96" s="4">
        <f>IF(G96="",IF(G95="","",SUM($J$6:J95)),K96-I96)</f>
        <v>19114.655078430456</v>
      </c>
      <c r="K96" s="4">
        <f>IF(G96="",IF(G95="","",SUM(K$6:K95)),$H$6*(100%+$C$2/12)^$I$2*($C$2/12)/((100%+$C$2/12)^$I$2-1))</f>
        <v>77208.121821848676</v>
      </c>
      <c r="M96" s="44"/>
      <c r="P96" s="44">
        <f t="shared" si="11"/>
        <v>4.7619047619047736E-3</v>
      </c>
      <c r="Q96" s="44">
        <f t="shared" si="12"/>
        <v>-2.7706584363850566E-3</v>
      </c>
      <c r="R96" s="2">
        <f t="shared" si="13"/>
        <v>13463856.979661008</v>
      </c>
      <c r="S96" s="12">
        <f t="shared" si="14"/>
        <v>0.48008954562021583</v>
      </c>
    </row>
    <row r="97" spans="1:19" x14ac:dyDescent="0.35">
      <c r="A97" s="1">
        <f t="shared" si="8"/>
        <v>92</v>
      </c>
      <c r="B97" s="4">
        <f t="shared" si="9"/>
        <v>6966666.6666666502</v>
      </c>
      <c r="C97" s="4">
        <f>IF(A97="",IF(A96="","",SUM($C$6:C96)),B97*$C$2/12)</f>
        <v>46467.666666666621</v>
      </c>
      <c r="D97" s="4">
        <f>IF(A97="",IF(A96="","",SUM($D$6:D96)),($B$6/$I$2))</f>
        <v>33333.333333333336</v>
      </c>
      <c r="E97" s="4">
        <f>IF(A97="",IF(A96="","",SUM($E$6:E96)),C97+D97)</f>
        <v>79800.999999999956</v>
      </c>
      <c r="G97" s="1">
        <f t="shared" si="15"/>
        <v>92</v>
      </c>
      <c r="H97" s="4">
        <f t="shared" si="10"/>
        <v>8690550.5238448288</v>
      </c>
      <c r="I97" s="4">
        <f>IF(G97="",IF(G96="","",SUM($I$6:I96)),H97*$C$2/12)</f>
        <v>57965.971994045096</v>
      </c>
      <c r="J97" s="4">
        <f>IF(G97="",IF(G96="","",SUM($J$6:J96)),K97-I97)</f>
        <v>19242.14982780358</v>
      </c>
      <c r="K97" s="4">
        <f>IF(G97="",IF(G96="","",SUM(K$6:K96)),$H$6*(100%+$C$2/12)^$I$2*($C$2/12)/((100%+$C$2/12)^$I$2-1))</f>
        <v>77208.121821848676</v>
      </c>
      <c r="M97" s="44"/>
      <c r="P97" s="44">
        <f t="shared" si="11"/>
        <v>4.784688995215323E-3</v>
      </c>
      <c r="Q97" s="44">
        <f t="shared" si="12"/>
        <v>-2.778356312742058E-3</v>
      </c>
      <c r="R97" s="2">
        <f t="shared" si="13"/>
        <v>13507934.143877162</v>
      </c>
      <c r="S97" s="12">
        <f t="shared" si="14"/>
        <v>0.48425372877432327</v>
      </c>
    </row>
    <row r="98" spans="1:19" x14ac:dyDescent="0.35">
      <c r="A98" s="1">
        <f t="shared" si="8"/>
        <v>93</v>
      </c>
      <c r="B98" s="4">
        <f t="shared" si="9"/>
        <v>6933333.3333333172</v>
      </c>
      <c r="C98" s="4">
        <f>IF(A98="",IF(A97="","",SUM($C$6:C97)),B98*$C$2/12)</f>
        <v>46245.333333333292</v>
      </c>
      <c r="D98" s="4">
        <f>IF(A98="",IF(A97="","",SUM($D$6:D97)),($B$6/$I$2))</f>
        <v>33333.333333333336</v>
      </c>
      <c r="E98" s="4">
        <f>IF(A98="",IF(A97="","",SUM($E$6:E97)),C98+D98)</f>
        <v>79578.666666666628</v>
      </c>
      <c r="G98" s="1">
        <f t="shared" si="15"/>
        <v>93</v>
      </c>
      <c r="H98" s="4">
        <f t="shared" si="10"/>
        <v>8671308.3740170244</v>
      </c>
      <c r="I98" s="4">
        <f>IF(G98="",IF(G97="","",SUM($I$6:I97)),H98*$C$2/12)</f>
        <v>57837.626854693634</v>
      </c>
      <c r="J98" s="4">
        <f>IF(G98="",IF(G97="","",SUM($J$6:J97)),K98-I98)</f>
        <v>19370.494967155042</v>
      </c>
      <c r="K98" s="4">
        <f>IF(G98="",IF(G97="","",SUM(K$6:K97)),$H$6*(100%+$C$2/12)^$I$2*($C$2/12)/((100%+$C$2/12)^$I$2-1))</f>
        <v>77208.121821848676</v>
      </c>
      <c r="M98" s="44"/>
      <c r="P98" s="44">
        <f t="shared" si="11"/>
        <v>4.8076923076923192E-3</v>
      </c>
      <c r="Q98" s="44">
        <f t="shared" si="12"/>
        <v>-2.7860970831609703E-3</v>
      </c>
      <c r="R98" s="2">
        <f t="shared" si="13"/>
        <v>13552155.605259296</v>
      </c>
      <c r="S98" s="12">
        <f t="shared" si="14"/>
        <v>0.4883962717604392</v>
      </c>
    </row>
    <row r="99" spans="1:19" x14ac:dyDescent="0.35">
      <c r="A99" s="1">
        <f t="shared" si="8"/>
        <v>94</v>
      </c>
      <c r="B99" s="4">
        <f t="shared" si="9"/>
        <v>6899999.9999999842</v>
      </c>
      <c r="C99" s="4">
        <f>IF(A99="",IF(A98="","",SUM($C$6:C98)),B99*$C$2/12)</f>
        <v>46022.999999999964</v>
      </c>
      <c r="D99" s="4">
        <f>IF(A99="",IF(A98="","",SUM($D$6:D98)),($B$6/$I$2))</f>
        <v>33333.333333333336</v>
      </c>
      <c r="E99" s="4">
        <f>IF(A99="",IF(A98="","",SUM($E$6:E98)),C99+D99)</f>
        <v>79356.333333333299</v>
      </c>
      <c r="G99" s="1">
        <f t="shared" si="15"/>
        <v>94</v>
      </c>
      <c r="H99" s="4">
        <f t="shared" si="10"/>
        <v>8651937.8790498693</v>
      </c>
      <c r="I99" s="4">
        <f>IF(G99="",IF(G98="","",SUM($I$6:I98)),H99*$C$2/12)</f>
        <v>57708.425653262704</v>
      </c>
      <c r="J99" s="4">
        <f>IF(G99="",IF(G98="","",SUM($J$6:J98)),K99-I99)</f>
        <v>19499.696168585971</v>
      </c>
      <c r="K99" s="4">
        <f>IF(G99="",IF(G98="","",SUM(K$6:K98)),$H$6*(100%+$C$2/12)^$I$2*($C$2/12)/((100%+$C$2/12)^$I$2-1))</f>
        <v>77208.121821848676</v>
      </c>
      <c r="M99" s="44"/>
      <c r="P99" s="44">
        <f t="shared" si="11"/>
        <v>4.8309178743961463E-3</v>
      </c>
      <c r="Q99" s="44">
        <f t="shared" si="12"/>
        <v>-2.7938811071643397E-3</v>
      </c>
      <c r="R99" s="2">
        <f t="shared" si="13"/>
        <v>13596521.836198783</v>
      </c>
      <c r="S99" s="12">
        <f t="shared" si="14"/>
        <v>0.49251727146646229</v>
      </c>
    </row>
    <row r="100" spans="1:19" x14ac:dyDescent="0.35">
      <c r="A100" s="1">
        <f t="shared" si="8"/>
        <v>95</v>
      </c>
      <c r="B100" s="4">
        <f t="shared" si="9"/>
        <v>6866666.6666666511</v>
      </c>
      <c r="C100" s="4">
        <f>IF(A100="",IF(A99="","",SUM($C$6:C99)),B100*$C$2/12)</f>
        <v>45800.666666666628</v>
      </c>
      <c r="D100" s="4">
        <f>IF(A100="",IF(A99="","",SUM($D$6:D99)),($B$6/$I$2))</f>
        <v>33333.333333333336</v>
      </c>
      <c r="E100" s="4">
        <f>IF(A100="",IF(A99="","",SUM($E$6:E99)),C100+D100)</f>
        <v>79133.999999999971</v>
      </c>
      <c r="G100" s="1">
        <f t="shared" si="15"/>
        <v>95</v>
      </c>
      <c r="H100" s="4">
        <f t="shared" si="10"/>
        <v>8632438.1828812826</v>
      </c>
      <c r="I100" s="4">
        <f>IF(G100="",IF(G99="","",SUM($I$6:I99)),H100*$C$2/12)</f>
        <v>57578.362679818238</v>
      </c>
      <c r="J100" s="4">
        <f>IF(G100="",IF(G99="","",SUM($J$6:J99)),K100-I100)</f>
        <v>19629.759142030438</v>
      </c>
      <c r="K100" s="4">
        <f>IF(G100="",IF(G99="","",SUM(K$6:K99)),$H$6*(100%+$C$2/12)^$I$2*($C$2/12)/((100%+$C$2/12)^$I$2-1))</f>
        <v>77208.121821848676</v>
      </c>
      <c r="M100" s="44"/>
      <c r="P100" s="44">
        <f t="shared" si="11"/>
        <v>4.8543689320388467E-3</v>
      </c>
      <c r="Q100" s="44">
        <f t="shared" si="12"/>
        <v>-2.8017087483040034E-3</v>
      </c>
      <c r="R100" s="2">
        <f t="shared" si="13"/>
        <v>13641033.310633482</v>
      </c>
      <c r="S100" s="12">
        <f t="shared" si="14"/>
        <v>0.49661682437840432</v>
      </c>
    </row>
    <row r="101" spans="1:19" x14ac:dyDescent="0.35">
      <c r="A101" s="1">
        <f t="shared" si="8"/>
        <v>96</v>
      </c>
      <c r="B101" s="4">
        <f t="shared" si="9"/>
        <v>6833333.3333333181</v>
      </c>
      <c r="C101" s="4">
        <f>IF(A101="",IF(A100="","",SUM($C$6:C100)),B101*$C$2/12)</f>
        <v>45578.333333333292</v>
      </c>
      <c r="D101" s="4">
        <f>IF(A101="",IF(A100="","",SUM($D$6:D100)),($B$6/$I$2))</f>
        <v>33333.333333333336</v>
      </c>
      <c r="E101" s="4">
        <f>IF(A101="",IF(A100="","",SUM($E$6:E100)),C101+D101)</f>
        <v>78911.666666666628</v>
      </c>
      <c r="G101" s="1">
        <f t="shared" si="15"/>
        <v>96</v>
      </c>
      <c r="H101" s="4">
        <f t="shared" si="10"/>
        <v>8612808.4237392526</v>
      </c>
      <c r="I101" s="4">
        <f>IF(G101="",IF(G100="","",SUM($I$6:I100)),H101*$C$2/12)</f>
        <v>57447.432186340891</v>
      </c>
      <c r="J101" s="4">
        <f>IF(G101="",IF(G100="","",SUM($J$6:J100)),K101-I101)</f>
        <v>19760.689635507784</v>
      </c>
      <c r="K101" s="4">
        <f>IF(G101="",IF(G100="","",SUM(K$6:K100)),$H$6*(100%+$C$2/12)^$I$2*($C$2/12)/((100%+$C$2/12)^$I$2-1))</f>
        <v>77208.121821848676</v>
      </c>
      <c r="M101" s="44"/>
      <c r="P101" s="44">
        <f t="shared" si="11"/>
        <v>4.8780487804878161E-3</v>
      </c>
      <c r="Q101" s="44">
        <f t="shared" si="12"/>
        <v>-2.8095803742176953E-3</v>
      </c>
      <c r="R101" s="2">
        <f t="shared" si="13"/>
        <v>13685690.504052803</v>
      </c>
      <c r="S101" s="12">
        <f t="shared" si="14"/>
        <v>0.50069502658198117</v>
      </c>
    </row>
    <row r="102" spans="1:19" x14ac:dyDescent="0.35">
      <c r="A102" s="1">
        <f t="shared" si="8"/>
        <v>97</v>
      </c>
      <c r="B102" s="4">
        <f t="shared" si="9"/>
        <v>6799999.9999999851</v>
      </c>
      <c r="C102" s="4">
        <f>IF(A102="",IF(A101="","",SUM($C$6:C101)),B102*$C$2/12)</f>
        <v>45355.999999999964</v>
      </c>
      <c r="D102" s="4">
        <f>IF(A102="",IF(A101="","",SUM($D$6:D101)),($B$6/$I$2))</f>
        <v>33333.333333333336</v>
      </c>
      <c r="E102" s="4">
        <f>IF(A102="",IF(A101="","",SUM($E$6:E101)),C102+D102)</f>
        <v>78689.333333333299</v>
      </c>
      <c r="G102" s="1">
        <f t="shared" si="15"/>
        <v>97</v>
      </c>
      <c r="H102" s="4">
        <f t="shared" si="10"/>
        <v>8593047.7341037448</v>
      </c>
      <c r="I102" s="4">
        <f>IF(G102="",IF(G101="","",SUM($I$6:I101)),H102*$C$2/12)</f>
        <v>57315.628386472061</v>
      </c>
      <c r="J102" s="4">
        <f>IF(G102="",IF(G101="","",SUM($J$6:J101)),K102-I102)</f>
        <v>19892.493435376615</v>
      </c>
      <c r="K102" s="4">
        <f>IF(G102="",IF(G101="","",SUM(K$6:K101)),$H$6*(100%+$C$2/12)^$I$2*($C$2/12)/((100%+$C$2/12)^$I$2-1))</f>
        <v>77208.121821848676</v>
      </c>
      <c r="M102" s="44"/>
      <c r="P102" s="44">
        <f t="shared" si="11"/>
        <v>4.9019607843137367E-3</v>
      </c>
      <c r="Q102" s="44">
        <f t="shared" si="12"/>
        <v>-2.8174963566856854E-3</v>
      </c>
      <c r="R102" s="2">
        <f t="shared" si="13"/>
        <v>13730493.893502783</v>
      </c>
      <c r="S102" s="12">
        <f t="shared" si="14"/>
        <v>0.504751973764198</v>
      </c>
    </row>
    <row r="103" spans="1:19" x14ac:dyDescent="0.35">
      <c r="A103" s="1">
        <f t="shared" si="8"/>
        <v>98</v>
      </c>
      <c r="B103" s="4">
        <f t="shared" si="9"/>
        <v>6766666.6666666521</v>
      </c>
      <c r="C103" s="4">
        <f>IF(A103="",IF(A102="","",SUM($C$6:C102)),B103*$C$2/12)</f>
        <v>45133.666666666628</v>
      </c>
      <c r="D103" s="4">
        <f>IF(A103="",IF(A102="","",SUM($D$6:D102)),($B$6/$I$2))</f>
        <v>33333.333333333336</v>
      </c>
      <c r="E103" s="4">
        <f>IF(A103="",IF(A102="","",SUM($E$6:E102)),C103+D103)</f>
        <v>78466.999999999971</v>
      </c>
      <c r="G103" s="1">
        <f t="shared" si="15"/>
        <v>98</v>
      </c>
      <c r="H103" s="4">
        <f t="shared" si="10"/>
        <v>8573155.2406683676</v>
      </c>
      <c r="I103" s="4">
        <f>IF(G103="",IF(G102="","",SUM($I$6:I102)),H103*$C$2/12)</f>
        <v>57182.945455258094</v>
      </c>
      <c r="J103" s="4">
        <f>IF(G103="",IF(G102="","",SUM($J$6:J102)),K103-I103)</f>
        <v>20025.176366590582</v>
      </c>
      <c r="K103" s="4">
        <f>IF(G103="",IF(G102="","",SUM(K$6:K102)),$H$6*(100%+$C$2/12)^$I$2*($C$2/12)/((100%+$C$2/12)^$I$2-1))</f>
        <v>77208.121821848676</v>
      </c>
      <c r="M103" s="44"/>
      <c r="P103" s="44">
        <f t="shared" si="11"/>
        <v>4.9261083743842478E-3</v>
      </c>
      <c r="Q103" s="44">
        <f t="shared" si="12"/>
        <v>-2.8254570716911473E-3</v>
      </c>
      <c r="R103" s="2">
        <f t="shared" si="13"/>
        <v>13775443.957591182</v>
      </c>
      <c r="S103" s="12">
        <f t="shared" si="14"/>
        <v>0.5087877612149283</v>
      </c>
    </row>
    <row r="104" spans="1:19" x14ac:dyDescent="0.35">
      <c r="A104" s="1">
        <f t="shared" si="8"/>
        <v>99</v>
      </c>
      <c r="B104" s="4">
        <f t="shared" si="9"/>
        <v>6733333.3333333191</v>
      </c>
      <c r="C104" s="4">
        <f>IF(A104="",IF(A103="","",SUM($C$6:C103)),B104*$C$2/12)</f>
        <v>44911.333333333307</v>
      </c>
      <c r="D104" s="4">
        <f>IF(A104="",IF(A103="","",SUM($D$6:D103)),($B$6/$I$2))</f>
        <v>33333.333333333336</v>
      </c>
      <c r="E104" s="4">
        <f>IF(A104="",IF(A103="","",SUM($E$6:E103)),C104+D104)</f>
        <v>78244.666666666642</v>
      </c>
      <c r="G104" s="1">
        <f t="shared" si="15"/>
        <v>99</v>
      </c>
      <c r="H104" s="4">
        <f t="shared" si="10"/>
        <v>8553130.0643017776</v>
      </c>
      <c r="I104" s="4">
        <f>IF(G104="",IF(G103="","",SUM($I$6:I103)),H104*$C$2/12)</f>
        <v>57049.377528892939</v>
      </c>
      <c r="J104" s="4">
        <f>IF(G104="",IF(G103="","",SUM($J$6:J103)),K104-I104)</f>
        <v>20158.744292955736</v>
      </c>
      <c r="K104" s="4">
        <f>IF(G104="",IF(G103="","",SUM(K$6:K103)),$H$6*(100%+$C$2/12)^$I$2*($C$2/12)/((100%+$C$2/12)^$I$2-1))</f>
        <v>77208.121821848676</v>
      </c>
      <c r="M104" s="44"/>
      <c r="P104" s="44">
        <f t="shared" si="11"/>
        <v>4.950495049504961E-3</v>
      </c>
      <c r="Q104" s="44">
        <f t="shared" si="12"/>
        <v>-2.8334628994778513E-3</v>
      </c>
      <c r="R104" s="2">
        <f t="shared" si="13"/>
        <v>13820541.1764926</v>
      </c>
      <c r="S104" s="12">
        <f t="shared" si="14"/>
        <v>0.5128024838284867</v>
      </c>
    </row>
    <row r="105" spans="1:19" x14ac:dyDescent="0.35">
      <c r="A105" s="1">
        <f t="shared" si="8"/>
        <v>100</v>
      </c>
      <c r="B105" s="4">
        <f t="shared" si="9"/>
        <v>6699999.999999986</v>
      </c>
      <c r="C105" s="4">
        <f>IF(A105="",IF(A104="","",SUM($C$6:C104)),B105*$C$2/12)</f>
        <v>44688.999999999971</v>
      </c>
      <c r="D105" s="4">
        <f>IF(A105="",IF(A104="","",SUM($D$6:D104)),($B$6/$I$2))</f>
        <v>33333.333333333336</v>
      </c>
      <c r="E105" s="4">
        <f>IF(A105="",IF(A104="","",SUM($E$6:E104)),C105+D105)</f>
        <v>78022.333333333314</v>
      </c>
      <c r="G105" s="1">
        <f t="shared" si="15"/>
        <v>100</v>
      </c>
      <c r="H105" s="4">
        <f t="shared" si="10"/>
        <v>8532971.3200088218</v>
      </c>
      <c r="I105" s="4">
        <f>IF(G105="",IF(G104="","",SUM($I$6:I104)),H105*$C$2/12)</f>
        <v>56914.91870445892</v>
      </c>
      <c r="J105" s="4">
        <f>IF(G105="",IF(G104="","",SUM($J$6:J104)),K105-I105)</f>
        <v>20293.203117389756</v>
      </c>
      <c r="K105" s="4">
        <f>IF(G105="",IF(G104="","",SUM(K$6:K104)),$H$6*(100%+$C$2/12)^$I$2*($C$2/12)/((100%+$C$2/12)^$I$2-1))</f>
        <v>77208.121821848676</v>
      </c>
      <c r="M105" s="44"/>
      <c r="P105" s="44">
        <f t="shared" si="11"/>
        <v>4.975124378109463E-3</v>
      </c>
      <c r="Q105" s="44">
        <f t="shared" si="12"/>
        <v>-2.8415142246116269E-3</v>
      </c>
      <c r="R105" s="2">
        <f t="shared" si="13"/>
        <v>13865786.031953601</v>
      </c>
      <c r="S105" s="12">
        <f t="shared" si="14"/>
        <v>0.51679623610519554</v>
      </c>
    </row>
    <row r="106" spans="1:19" x14ac:dyDescent="0.35">
      <c r="A106" s="1">
        <f t="shared" si="8"/>
        <v>101</v>
      </c>
      <c r="B106" s="4">
        <f t="shared" si="9"/>
        <v>6666666.666666653</v>
      </c>
      <c r="C106" s="4">
        <f>IF(A106="",IF(A105="","",SUM($C$6:C105)),B106*$C$2/12)</f>
        <v>44466.666666666635</v>
      </c>
      <c r="D106" s="4">
        <f>IF(A106="",IF(A105="","",SUM($D$6:D105)),($B$6/$I$2))</f>
        <v>33333.333333333336</v>
      </c>
      <c r="E106" s="4">
        <f>IF(A106="",IF(A105="","",SUM($E$6:E105)),C106+D106)</f>
        <v>77799.999999999971</v>
      </c>
      <c r="G106" s="1">
        <f t="shared" si="15"/>
        <v>101</v>
      </c>
      <c r="H106" s="4">
        <f t="shared" si="10"/>
        <v>8512678.1168914326</v>
      </c>
      <c r="I106" s="4">
        <f>IF(G106="",IF(G105="","",SUM($I$6:I105)),H106*$C$2/12)</f>
        <v>56779.563039665933</v>
      </c>
      <c r="J106" s="4">
        <f>IF(G106="",IF(G105="","",SUM($J$6:J105)),K106-I106)</f>
        <v>20428.558782182743</v>
      </c>
      <c r="K106" s="4">
        <f>IF(G106="",IF(G105="","",SUM(K$6:K105)),$H$6*(100%+$C$2/12)^$I$2*($C$2/12)/((100%+$C$2/12)^$I$2-1))</f>
        <v>77208.121821848676</v>
      </c>
      <c r="M106" s="44"/>
      <c r="P106" s="44">
        <f t="shared" si="11"/>
        <v>5.0000000000000105E-3</v>
      </c>
      <c r="Q106" s="44">
        <f t="shared" si="12"/>
        <v>-2.8496114360419423E-3</v>
      </c>
      <c r="R106" s="2">
        <f t="shared" si="13"/>
        <v>13911179.007297866</v>
      </c>
      <c r="S106" s="12">
        <f t="shared" si="14"/>
        <v>0.52076911215294619</v>
      </c>
    </row>
    <row r="107" spans="1:19" x14ac:dyDescent="0.35">
      <c r="A107" s="1">
        <f t="shared" si="8"/>
        <v>102</v>
      </c>
      <c r="B107" s="4">
        <f t="shared" si="9"/>
        <v>6633333.33333332</v>
      </c>
      <c r="C107" s="4">
        <f>IF(A107="",IF(A106="","",SUM($C$6:C106)),B107*$C$2/12)</f>
        <v>44244.333333333307</v>
      </c>
      <c r="D107" s="4">
        <f>IF(A107="",IF(A106="","",SUM($D$6:D106)),($B$6/$I$2))</f>
        <v>33333.333333333336</v>
      </c>
      <c r="E107" s="4">
        <f>IF(A107="",IF(A106="","",SUM($E$6:E106)),C107+D107)</f>
        <v>77577.666666666642</v>
      </c>
      <c r="G107" s="1">
        <f t="shared" si="15"/>
        <v>102</v>
      </c>
      <c r="H107" s="4">
        <f t="shared" si="10"/>
        <v>8492249.5581092499</v>
      </c>
      <c r="I107" s="4">
        <f>IF(G107="",IF(G106="","",SUM($I$6:I106)),H107*$C$2/12)</f>
        <v>56643.304552588779</v>
      </c>
      <c r="J107" s="4">
        <f>IF(G107="",IF(G106="","",SUM($J$6:J106)),K107-I107)</f>
        <v>20564.817269259896</v>
      </c>
      <c r="K107" s="4">
        <f>IF(G107="",IF(G106="","",SUM(K$6:K106)),$H$6*(100%+$C$2/12)^$I$2*($C$2/12)/((100%+$C$2/12)^$I$2-1))</f>
        <v>77208.121821848676</v>
      </c>
      <c r="M107" s="44"/>
      <c r="P107" s="44">
        <f t="shared" si="11"/>
        <v>5.025125628140714E-3</v>
      </c>
      <c r="Q107" s="44">
        <f t="shared" si="12"/>
        <v>-2.8577549271636064E-3</v>
      </c>
      <c r="R107" s="2">
        <f t="shared" si="13"/>
        <v>13956720.587431347</v>
      </c>
      <c r="S107" s="12">
        <f t="shared" si="14"/>
        <v>0.52472120568875369</v>
      </c>
    </row>
    <row r="108" spans="1:19" x14ac:dyDescent="0.35">
      <c r="A108" s="1">
        <f t="shared" si="8"/>
        <v>103</v>
      </c>
      <c r="B108" s="4">
        <f t="shared" si="9"/>
        <v>6599999.999999987</v>
      </c>
      <c r="C108" s="4">
        <f>IF(A108="",IF(A107="","",SUM($C$6:C107)),B108*$C$2/12)</f>
        <v>44021.999999999971</v>
      </c>
      <c r="D108" s="4">
        <f>IF(A108="",IF(A107="","",SUM($D$6:D107)),($B$6/$I$2))</f>
        <v>33333.333333333336</v>
      </c>
      <c r="E108" s="4">
        <f>IF(A108="",IF(A107="","",SUM($E$6:E107)),C108+D108)</f>
        <v>77355.333333333314</v>
      </c>
      <c r="G108" s="1">
        <f t="shared" si="15"/>
        <v>103</v>
      </c>
      <c r="H108" s="4">
        <f t="shared" si="10"/>
        <v>8471684.7408399899</v>
      </c>
      <c r="I108" s="4">
        <f>IF(G108="",IF(G107="","",SUM($I$6:I107)),H108*$C$2/12)</f>
        <v>56506.137221402809</v>
      </c>
      <c r="J108" s="4">
        <f>IF(G108="",IF(G107="","",SUM($J$6:J107)),K108-I108)</f>
        <v>20701.984600445867</v>
      </c>
      <c r="K108" s="4">
        <f>IF(G108="",IF(G107="","",SUM(K$6:K107)),$H$6*(100%+$C$2/12)^$I$2*($C$2/12)/((100%+$C$2/12)^$I$2-1))</f>
        <v>77208.121821848676</v>
      </c>
      <c r="M108" s="44"/>
      <c r="P108" s="44">
        <f t="shared" si="11"/>
        <v>5.0505050505050605E-3</v>
      </c>
      <c r="Q108" s="44">
        <f t="shared" si="12"/>
        <v>-2.8659450958823445E-3</v>
      </c>
      <c r="R108" s="2">
        <f t="shared" si="13"/>
        <v>14002411.258847456</v>
      </c>
      <c r="S108" s="12">
        <f t="shared" si="14"/>
        <v>0.52865261004030561</v>
      </c>
    </row>
    <row r="109" spans="1:19" x14ac:dyDescent="0.35">
      <c r="A109" s="1">
        <f t="shared" si="8"/>
        <v>104</v>
      </c>
      <c r="B109" s="4">
        <f t="shared" si="9"/>
        <v>6566666.6666666539</v>
      </c>
      <c r="C109" s="4">
        <f>IF(A109="",IF(A108="","",SUM($C$6:C108)),B109*$C$2/12)</f>
        <v>43799.66666666665</v>
      </c>
      <c r="D109" s="4">
        <f>IF(A109="",IF(A108="","",SUM($D$6:D108)),($B$6/$I$2))</f>
        <v>33333.333333333336</v>
      </c>
      <c r="E109" s="4">
        <f>IF(A109="",IF(A108="","",SUM($E$6:E108)),C109+D109)</f>
        <v>77132.999999999985</v>
      </c>
      <c r="G109" s="1">
        <f t="shared" si="15"/>
        <v>104</v>
      </c>
      <c r="H109" s="4">
        <f t="shared" si="10"/>
        <v>8450982.7562395446</v>
      </c>
      <c r="I109" s="4">
        <f>IF(G109="",IF(G108="","",SUM($I$6:I108)),H109*$C$2/12)</f>
        <v>56368.054984117836</v>
      </c>
      <c r="J109" s="4">
        <f>IF(G109="",IF(G108="","",SUM($J$6:J108)),K109-I109)</f>
        <v>20840.066837730839</v>
      </c>
      <c r="K109" s="4">
        <f>IF(G109="",IF(G108="","",SUM(K$6:K108)),$H$6*(100%+$C$2/12)^$I$2*($C$2/12)/((100%+$C$2/12)^$I$2-1))</f>
        <v>77208.121821848676</v>
      </c>
      <c r="M109" s="44"/>
      <c r="P109" s="44">
        <f t="shared" si="11"/>
        <v>5.0761421319797054E-3</v>
      </c>
      <c r="Q109" s="44">
        <f t="shared" si="12"/>
        <v>-2.874182344677745E-3</v>
      </c>
      <c r="R109" s="2">
        <f t="shared" si="13"/>
        <v>14048251.509632256</v>
      </c>
      <c r="S109" s="12">
        <f t="shared" si="14"/>
        <v>0.53256341814750507</v>
      </c>
    </row>
    <row r="110" spans="1:19" x14ac:dyDescent="0.35">
      <c r="A110" s="1">
        <f t="shared" si="8"/>
        <v>105</v>
      </c>
      <c r="B110" s="4">
        <f t="shared" si="9"/>
        <v>6533333.3333333209</v>
      </c>
      <c r="C110" s="4">
        <f>IF(A110="",IF(A109="","",SUM($C$6:C109)),B110*$C$2/12)</f>
        <v>43577.333333333307</v>
      </c>
      <c r="D110" s="4">
        <f>IF(A110="",IF(A109="","",SUM($D$6:D109)),($B$6/$I$2))</f>
        <v>33333.333333333336</v>
      </c>
      <c r="E110" s="4">
        <f>IF(A110="",IF(A109="","",SUM($E$6:E109)),C110+D110)</f>
        <v>76910.666666666642</v>
      </c>
      <c r="G110" s="1">
        <f t="shared" si="15"/>
        <v>105</v>
      </c>
      <c r="H110" s="4">
        <f t="shared" si="10"/>
        <v>8430142.6894018129</v>
      </c>
      <c r="I110" s="4">
        <f>IF(G110="",IF(G109="","",SUM($I$6:I109)),H110*$C$2/12)</f>
        <v>56229.051738310169</v>
      </c>
      <c r="J110" s="4">
        <f>IF(G110="",IF(G109="","",SUM($J$6:J109)),K110-I110)</f>
        <v>20979.070083538507</v>
      </c>
      <c r="K110" s="4">
        <f>IF(G110="",IF(G109="","",SUM(K$6:K109)),$H$6*(100%+$C$2/12)^$I$2*($C$2/12)/((100%+$C$2/12)^$I$2-1))</f>
        <v>77208.121821848676</v>
      </c>
      <c r="M110" s="44"/>
      <c r="P110" s="44">
        <f t="shared" si="11"/>
        <v>5.1020408163265406E-3</v>
      </c>
      <c r="Q110" s="44">
        <f t="shared" si="12"/>
        <v>-2.8824670806703108E-3</v>
      </c>
      <c r="R110" s="2">
        <f t="shared" si="13"/>
        <v>14094241.829469675</v>
      </c>
      <c r="S110" s="12">
        <f t="shared" si="14"/>
        <v>0.53645372256400747</v>
      </c>
    </row>
    <row r="111" spans="1:19" x14ac:dyDescent="0.35">
      <c r="A111" s="1">
        <f t="shared" si="8"/>
        <v>106</v>
      </c>
      <c r="B111" s="4">
        <f t="shared" si="9"/>
        <v>6499999.9999999879</v>
      </c>
      <c r="C111" s="4">
        <f>IF(A111="",IF(A110="","",SUM($C$6:C110)),B111*$C$2/12)</f>
        <v>43354.999999999978</v>
      </c>
      <c r="D111" s="4">
        <f>IF(A111="",IF(A110="","",SUM($D$6:D110)),($B$6/$I$2))</f>
        <v>33333.333333333336</v>
      </c>
      <c r="E111" s="4">
        <f>IF(A111="",IF(A110="","",SUM($E$6:E110)),C111+D111)</f>
        <v>76688.333333333314</v>
      </c>
      <c r="G111" s="1">
        <f t="shared" si="15"/>
        <v>106</v>
      </c>
      <c r="H111" s="4">
        <f t="shared" si="10"/>
        <v>8409163.6193182748</v>
      </c>
      <c r="I111" s="4">
        <f>IF(G111="",IF(G110="","",SUM($I$6:I110)),H111*$C$2/12)</f>
        <v>56089.121340852966</v>
      </c>
      <c r="J111" s="4">
        <f>IF(G111="",IF(G110="","",SUM($J$6:J110)),K111-I111)</f>
        <v>21119.00048099571</v>
      </c>
      <c r="K111" s="4">
        <f>IF(G111="",IF(G110="","",SUM(K$6:K110)),$H$6*(100%+$C$2/12)^$I$2*($C$2/12)/((100%+$C$2/12)^$I$2-1))</f>
        <v>77208.121821848676</v>
      </c>
      <c r="M111" s="44"/>
      <c r="P111" s="44">
        <f t="shared" si="11"/>
        <v>5.1282051282051377E-3</v>
      </c>
      <c r="Q111" s="44">
        <f t="shared" si="12"/>
        <v>-2.890799715687402E-3</v>
      </c>
      <c r="R111" s="2">
        <f t="shared" si="13"/>
        <v>14140382.709646743</v>
      </c>
      <c r="S111" s="12">
        <f t="shared" si="14"/>
        <v>0.54032361545875218</v>
      </c>
    </row>
    <row r="112" spans="1:19" x14ac:dyDescent="0.35">
      <c r="A112" s="1">
        <f t="shared" si="8"/>
        <v>107</v>
      </c>
      <c r="B112" s="4">
        <f t="shared" si="9"/>
        <v>6466666.6666666549</v>
      </c>
      <c r="C112" s="4">
        <f>IF(A112="",IF(A111="","",SUM($C$6:C111)),B112*$C$2/12)</f>
        <v>43132.66666666665</v>
      </c>
      <c r="D112" s="4">
        <f>IF(A112="",IF(A111="","",SUM($D$6:D111)),($B$6/$I$2))</f>
        <v>33333.333333333336</v>
      </c>
      <c r="E112" s="4">
        <f>IF(A112="",IF(A111="","",SUM($E$6:E111)),C112+D112)</f>
        <v>76465.999999999985</v>
      </c>
      <c r="G112" s="1">
        <f t="shared" si="15"/>
        <v>107</v>
      </c>
      <c r="H112" s="4">
        <f t="shared" si="10"/>
        <v>8388044.6188372793</v>
      </c>
      <c r="I112" s="4">
        <f>IF(G112="",IF(G111="","",SUM($I$6:I111)),H112*$C$2/12)</f>
        <v>55948.257607644737</v>
      </c>
      <c r="J112" s="4">
        <f>IF(G112="",IF(G111="","",SUM($J$6:J111)),K112-I112)</f>
        <v>21259.864214203939</v>
      </c>
      <c r="K112" s="4">
        <f>IF(G112="",IF(G111="","",SUM(K$6:K111)),$H$6*(100%+$C$2/12)^$I$2*($C$2/12)/((100%+$C$2/12)^$I$2-1))</f>
        <v>77208.121821848676</v>
      </c>
      <c r="M112" s="44"/>
      <c r="P112" s="44">
        <f t="shared" si="11"/>
        <v>5.1546391752577414E-3</v>
      </c>
      <c r="Q112" s="44">
        <f t="shared" si="12"/>
        <v>-2.8991806663333651E-3</v>
      </c>
      <c r="R112" s="2">
        <f t="shared" si="13"/>
        <v>14186674.643058831</v>
      </c>
      <c r="S112" s="12">
        <f t="shared" si="14"/>
        <v>0.5441731886174872</v>
      </c>
    </row>
    <row r="113" spans="1:19" x14ac:dyDescent="0.35">
      <c r="A113" s="1">
        <f t="shared" si="8"/>
        <v>108</v>
      </c>
      <c r="B113" s="4">
        <f t="shared" si="9"/>
        <v>6433333.3333333218</v>
      </c>
      <c r="C113" s="4">
        <f>IF(A113="",IF(A112="","",SUM($C$6:C112)),B113*$C$2/12)</f>
        <v>42910.333333333314</v>
      </c>
      <c r="D113" s="4">
        <f>IF(A113="",IF(A112="","",SUM($D$6:D112)),($B$6/$I$2))</f>
        <v>33333.333333333336</v>
      </c>
      <c r="E113" s="4">
        <f>IF(A113="",IF(A112="","",SUM($E$6:E112)),C113+D113)</f>
        <v>76243.666666666657</v>
      </c>
      <c r="G113" s="1">
        <f t="shared" si="15"/>
        <v>108</v>
      </c>
      <c r="H113" s="4">
        <f t="shared" si="10"/>
        <v>8366784.754623075</v>
      </c>
      <c r="I113" s="4">
        <f>IF(G113="",IF(G112="","",SUM($I$6:I112)),H113*$C$2/12)</f>
        <v>55806.454313335991</v>
      </c>
      <c r="J113" s="4">
        <f>IF(G113="",IF(G112="","",SUM($J$6:J112)),K113-I113)</f>
        <v>21401.667508512684</v>
      </c>
      <c r="K113" s="4">
        <f>IF(G113="",IF(G112="","",SUM(K$6:K112)),$H$6*(100%+$C$2/12)^$I$2*($C$2/12)/((100%+$C$2/12)^$I$2-1))</f>
        <v>77208.121821848676</v>
      </c>
      <c r="M113" s="44"/>
      <c r="P113" s="44">
        <f t="shared" si="11"/>
        <v>5.1813471502590771E-3</v>
      </c>
      <c r="Q113" s="44">
        <f t="shared" si="12"/>
        <v>-2.9076103540570781E-3</v>
      </c>
      <c r="R113" s="2">
        <f t="shared" si="13"/>
        <v>14233118.124214925</v>
      </c>
      <c r="S113" s="12">
        <f t="shared" si="14"/>
        <v>0.54800253344428884</v>
      </c>
    </row>
    <row r="114" spans="1:19" x14ac:dyDescent="0.35">
      <c r="A114" s="1">
        <f t="shared" si="8"/>
        <v>109</v>
      </c>
      <c r="B114" s="4">
        <f t="shared" si="9"/>
        <v>6399999.9999999888</v>
      </c>
      <c r="C114" s="4">
        <f>IF(A114="",IF(A113="","",SUM($C$6:C113)),B114*$C$2/12)</f>
        <v>42687.999999999985</v>
      </c>
      <c r="D114" s="4">
        <f>IF(A114="",IF(A113="","",SUM($D$6:D113)),($B$6/$I$2))</f>
        <v>33333.333333333336</v>
      </c>
      <c r="E114" s="4">
        <f>IF(A114="",IF(A113="","",SUM($E$6:E113)),C114+D114)</f>
        <v>76021.333333333314</v>
      </c>
      <c r="G114" s="1">
        <f t="shared" si="15"/>
        <v>109</v>
      </c>
      <c r="H114" s="4">
        <f t="shared" si="10"/>
        <v>8345383.0871145623</v>
      </c>
      <c r="I114" s="4">
        <f>IF(G114="",IF(G113="","",SUM($I$6:I113)),H114*$C$2/12)</f>
        <v>55663.705191054207</v>
      </c>
      <c r="J114" s="4">
        <f>IF(G114="",IF(G113="","",SUM($J$6:J113)),K114-I114)</f>
        <v>21544.416630794469</v>
      </c>
      <c r="K114" s="4">
        <f>IF(G114="",IF(G113="","",SUM(K$6:K113)),$H$6*(100%+$C$2/12)^$I$2*($C$2/12)/((100%+$C$2/12)^$I$2-1))</f>
        <v>77208.121821848676</v>
      </c>
      <c r="M114" s="44"/>
      <c r="P114" s="44">
        <f t="shared" si="11"/>
        <v>5.2083333333333426E-3</v>
      </c>
      <c r="Q114" s="44">
        <f t="shared" si="12"/>
        <v>-2.916089205223731E-3</v>
      </c>
      <c r="R114" s="2">
        <f t="shared" si="13"/>
        <v>14279713.649242904</v>
      </c>
      <c r="S114" s="12">
        <f t="shared" si="14"/>
        <v>0.55181174096307528</v>
      </c>
    </row>
    <row r="115" spans="1:19" x14ac:dyDescent="0.35">
      <c r="A115" s="1">
        <f t="shared" si="8"/>
        <v>110</v>
      </c>
      <c r="B115" s="4">
        <f t="shared" si="9"/>
        <v>6366666.6666666558</v>
      </c>
      <c r="C115" s="4">
        <f>IF(A115="",IF(A114="","",SUM($C$6:C114)),B115*$C$2/12)</f>
        <v>42465.66666666665</v>
      </c>
      <c r="D115" s="4">
        <f>IF(A115="",IF(A114="","",SUM($D$6:D114)),($B$6/$I$2))</f>
        <v>33333.333333333336</v>
      </c>
      <c r="E115" s="4">
        <f>IF(A115="",IF(A114="","",SUM($E$6:E114)),C115+D115)</f>
        <v>75798.999999999985</v>
      </c>
      <c r="G115" s="1">
        <f t="shared" si="15"/>
        <v>110</v>
      </c>
      <c r="H115" s="4">
        <f t="shared" si="10"/>
        <v>8323838.670483768</v>
      </c>
      <c r="I115" s="4">
        <f>IF(G115="",IF(G114="","",SUM($I$6:I114)),H115*$C$2/12)</f>
        <v>55520.003932126805</v>
      </c>
      <c r="J115" s="4">
        <f>IF(G115="",IF(G114="","",SUM($J$6:J114)),K115-I115)</f>
        <v>21688.117889721871</v>
      </c>
      <c r="K115" s="4">
        <f>IF(G115="",IF(G114="","",SUM(K$6:K114)),$H$6*(100%+$C$2/12)^$I$2*($C$2/12)/((100%+$C$2/12)^$I$2-1))</f>
        <v>77208.121821848676</v>
      </c>
      <c r="M115" s="44"/>
      <c r="P115" s="44">
        <f t="shared" si="11"/>
        <v>5.2356020942408467E-3</v>
      </c>
      <c r="Q115" s="44">
        <f t="shared" si="12"/>
        <v>-2.924617651185569E-3</v>
      </c>
      <c r="R115" s="2">
        <f t="shared" si="13"/>
        <v>14326461.715894839</v>
      </c>
      <c r="S115" s="12">
        <f t="shared" si="14"/>
        <v>0.55560090181911392</v>
      </c>
    </row>
    <row r="116" spans="1:19" x14ac:dyDescent="0.35">
      <c r="A116" s="1">
        <f t="shared" si="8"/>
        <v>111</v>
      </c>
      <c r="B116" s="4">
        <f t="shared" si="9"/>
        <v>6333333.3333333228</v>
      </c>
      <c r="C116" s="4">
        <f>IF(A116="",IF(A115="","",SUM($C$6:C115)),B116*$C$2/12)</f>
        <v>42243.333333333321</v>
      </c>
      <c r="D116" s="4">
        <f>IF(A116="",IF(A115="","",SUM($D$6:D115)),($B$6/$I$2))</f>
        <v>33333.333333333336</v>
      </c>
      <c r="E116" s="4">
        <f>IF(A116="",IF(A115="","",SUM($E$6:E115)),C116+D116)</f>
        <v>75576.666666666657</v>
      </c>
      <c r="G116" s="1">
        <f t="shared" si="15"/>
        <v>111</v>
      </c>
      <c r="H116" s="4">
        <f t="shared" si="10"/>
        <v>8302150.5525940461</v>
      </c>
      <c r="I116" s="4">
        <f>IF(G116="",IF(G115="","",SUM($I$6:I115)),H116*$C$2/12)</f>
        <v>55375.344185802365</v>
      </c>
      <c r="J116" s="4">
        <f>IF(G116="",IF(G115="","",SUM($J$6:J115)),K116-I116)</f>
        <v>21832.77763604631</v>
      </c>
      <c r="K116" s="4">
        <f>IF(G116="",IF(G115="","",SUM(K$6:K115)),$H$6*(100%+$C$2/12)^$I$2*($C$2/12)/((100%+$C$2/12)^$I$2-1))</f>
        <v>77208.121821848676</v>
      </c>
      <c r="M116" s="44"/>
      <c r="P116" s="44">
        <f t="shared" si="11"/>
        <v>5.2631578947368515E-3</v>
      </c>
      <c r="Q116" s="44">
        <f t="shared" si="12"/>
        <v>-2.9331961283569508E-3</v>
      </c>
      <c r="R116" s="2">
        <f t="shared" si="13"/>
        <v>14373362.823552314</v>
      </c>
      <c r="S116" s="12">
        <f t="shared" si="14"/>
        <v>0.55937010628052408</v>
      </c>
    </row>
    <row r="117" spans="1:19" x14ac:dyDescent="0.35">
      <c r="A117" s="1">
        <f t="shared" si="8"/>
        <v>112</v>
      </c>
      <c r="B117" s="4">
        <f t="shared" si="9"/>
        <v>6299999.9999999898</v>
      </c>
      <c r="C117" s="4">
        <f>IF(A117="",IF(A116="","",SUM($C$6:C116)),B117*$C$2/12)</f>
        <v>42020.999999999993</v>
      </c>
      <c r="D117" s="4">
        <f>IF(A117="",IF(A116="","",SUM($D$6:D116)),($B$6/$I$2))</f>
        <v>33333.333333333336</v>
      </c>
      <c r="E117" s="4">
        <f>IF(A117="",IF(A116="","",SUM($E$6:E116)),C117+D117)</f>
        <v>75354.333333333328</v>
      </c>
      <c r="G117" s="1">
        <f t="shared" si="15"/>
        <v>112</v>
      </c>
      <c r="H117" s="4">
        <f t="shared" si="10"/>
        <v>8280317.7749579996</v>
      </c>
      <c r="I117" s="4">
        <f>IF(G117="",IF(G116="","",SUM($I$6:I116)),H117*$C$2/12)</f>
        <v>55229.719558969933</v>
      </c>
      <c r="J117" s="4">
        <f>IF(G117="",IF(G116="","",SUM($J$6:J116)),K117-I117)</f>
        <v>21978.402262878742</v>
      </c>
      <c r="K117" s="4">
        <f>IF(G117="",IF(G116="","",SUM(K$6:K116)),$H$6*(100%+$C$2/12)^$I$2*($C$2/12)/((100%+$C$2/12)^$I$2-1))</f>
        <v>77208.121821848676</v>
      </c>
      <c r="M117" s="44"/>
      <c r="P117" s="44">
        <f t="shared" si="11"/>
        <v>5.2910052910053003E-3</v>
      </c>
      <c r="Q117" s="44">
        <f t="shared" si="12"/>
        <v>-2.9418250782868856E-3</v>
      </c>
      <c r="R117" s="2">
        <f t="shared" si="13"/>
        <v>14420417.473231757</v>
      </c>
      <c r="S117" s="12">
        <f t="shared" si="14"/>
        <v>0.56311944423977223</v>
      </c>
    </row>
    <row r="118" spans="1:19" x14ac:dyDescent="0.35">
      <c r="A118" s="1">
        <f t="shared" si="8"/>
        <v>113</v>
      </c>
      <c r="B118" s="4">
        <f t="shared" si="9"/>
        <v>6266666.6666666567</v>
      </c>
      <c r="C118" s="4">
        <f>IF(A118="",IF(A117="","",SUM($C$6:C117)),B118*$C$2/12)</f>
        <v>41798.666666666657</v>
      </c>
      <c r="D118" s="4">
        <f>IF(A118="",IF(A117="","",SUM($D$6:D117)),($B$6/$I$2))</f>
        <v>33333.333333333336</v>
      </c>
      <c r="E118" s="4">
        <f>IF(A118="",IF(A117="","",SUM($E$6:E117)),C118+D118)</f>
        <v>75132</v>
      </c>
      <c r="G118" s="1">
        <f t="shared" si="15"/>
        <v>113</v>
      </c>
      <c r="H118" s="4">
        <f t="shared" si="10"/>
        <v>8258339.372695121</v>
      </c>
      <c r="I118" s="4">
        <f>IF(G118="",IF(G117="","",SUM($I$6:I117)),H118*$C$2/12)</f>
        <v>55083.123615876531</v>
      </c>
      <c r="J118" s="4">
        <f>IF(G118="",IF(G117="","",SUM($J$6:J117)),K118-I118)</f>
        <v>22124.998205972144</v>
      </c>
      <c r="K118" s="4">
        <f>IF(G118="",IF(G117="","",SUM(K$6:K117)),$H$6*(100%+$C$2/12)^$I$2*($C$2/12)/((100%+$C$2/12)^$I$2-1))</f>
        <v>77208.121821848676</v>
      </c>
      <c r="M118" s="44"/>
      <c r="P118" s="44">
        <f t="shared" si="11"/>
        <v>5.3191489361702213E-3</v>
      </c>
      <c r="Q118" s="44">
        <f t="shared" si="12"/>
        <v>-2.9505049477357441E-3</v>
      </c>
      <c r="R118" s="2">
        <f t="shared" si="13"/>
        <v>14467626.167589793</v>
      </c>
      <c r="S118" s="12">
        <f t="shared" si="14"/>
        <v>0.56684900521516302</v>
      </c>
    </row>
    <row r="119" spans="1:19" x14ac:dyDescent="0.35">
      <c r="A119" s="1">
        <f t="shared" si="8"/>
        <v>114</v>
      </c>
      <c r="B119" s="4">
        <f t="shared" si="9"/>
        <v>6233333.3333333237</v>
      </c>
      <c r="C119" s="4">
        <f>IF(A119="",IF(A118="","",SUM($C$6:C118)),B119*$C$2/12)</f>
        <v>41576.333333333328</v>
      </c>
      <c r="D119" s="4">
        <f>IF(A119="",IF(A118="","",SUM($D$6:D118)),($B$6/$I$2))</f>
        <v>33333.333333333336</v>
      </c>
      <c r="E119" s="4">
        <f>IF(A119="",IF(A118="","",SUM($E$6:E118)),C119+D119)</f>
        <v>74909.666666666657</v>
      </c>
      <c r="G119" s="1">
        <f t="shared" si="15"/>
        <v>114</v>
      </c>
      <c r="H119" s="4">
        <f t="shared" si="10"/>
        <v>8236214.3744891491</v>
      </c>
      <c r="I119" s="4">
        <f>IF(G119="",IF(G118="","",SUM($I$6:I118)),H119*$C$2/12)</f>
        <v>54935.549877842706</v>
      </c>
      <c r="J119" s="4">
        <f>IF(G119="",IF(G118="","",SUM($J$6:J118)),K119-I119)</f>
        <v>22272.571944005969</v>
      </c>
      <c r="K119" s="4">
        <f>IF(G119="",IF(G118="","",SUM(K$6:K118)),$H$6*(100%+$C$2/12)^$I$2*($C$2/12)/((100%+$C$2/12)^$I$2-1))</f>
        <v>77208.121821848676</v>
      </c>
      <c r="M119" s="44"/>
      <c r="P119" s="44">
        <f t="shared" si="11"/>
        <v>5.3475935828877089E-3</v>
      </c>
      <c r="Q119" s="44">
        <f t="shared" si="12"/>
        <v>-2.9592361887523697E-3</v>
      </c>
      <c r="R119" s="2">
        <f t="shared" si="13"/>
        <v>14514989.410928614</v>
      </c>
      <c r="S119" s="12">
        <f t="shared" si="14"/>
        <v>0.57055887835232399</v>
      </c>
    </row>
    <row r="120" spans="1:19" x14ac:dyDescent="0.35">
      <c r="A120" s="1">
        <f t="shared" si="8"/>
        <v>115</v>
      </c>
      <c r="B120" s="4">
        <f t="shared" si="9"/>
        <v>6199999.9999999907</v>
      </c>
      <c r="C120" s="4">
        <f>IF(A120="",IF(A119="","",SUM($C$6:C119)),B120*$C$2/12)</f>
        <v>41353.999999999993</v>
      </c>
      <c r="D120" s="4">
        <f>IF(A120="",IF(A119="","",SUM($D$6:D119)),($B$6/$I$2))</f>
        <v>33333.333333333336</v>
      </c>
      <c r="E120" s="4">
        <f>IF(A120="",IF(A119="","",SUM($E$6:E119)),C120+D120)</f>
        <v>74687.333333333328</v>
      </c>
      <c r="G120" s="1">
        <f t="shared" si="15"/>
        <v>115</v>
      </c>
      <c r="H120" s="4">
        <f t="shared" si="10"/>
        <v>8213941.8025451433</v>
      </c>
      <c r="I120" s="4">
        <f>IF(G120="",IF(G119="","",SUM($I$6:I119)),H120*$C$2/12)</f>
        <v>54786.991822976182</v>
      </c>
      <c r="J120" s="4">
        <f>IF(G120="",IF(G119="","",SUM($J$6:J119)),K120-I120)</f>
        <v>22421.129998872493</v>
      </c>
      <c r="K120" s="4">
        <f>IF(G120="",IF(G119="","",SUM(K$6:K119)),$H$6*(100%+$C$2/12)^$I$2*($C$2/12)/((100%+$C$2/12)^$I$2-1))</f>
        <v>77208.121821848676</v>
      </c>
      <c r="M120" s="44"/>
      <c r="P120" s="44">
        <f t="shared" si="11"/>
        <v>5.3763440860215136E-3</v>
      </c>
      <c r="Q120" s="44">
        <f t="shared" si="12"/>
        <v>-2.9680192587515876E-3</v>
      </c>
      <c r="R120" s="2">
        <f t="shared" si="13"/>
        <v>14562507.709201368</v>
      </c>
      <c r="S120" s="12">
        <f t="shared" si="14"/>
        <v>0.5742491524256842</v>
      </c>
    </row>
    <row r="121" spans="1:19" x14ac:dyDescent="0.35">
      <c r="A121" s="1">
        <f t="shared" si="8"/>
        <v>116</v>
      </c>
      <c r="B121" s="4">
        <f t="shared" si="9"/>
        <v>6166666.6666666577</v>
      </c>
      <c r="C121" s="4">
        <f>IF(A121="",IF(A120="","",SUM($C$6:C120)),B121*$C$2/12)</f>
        <v>41131.666666666664</v>
      </c>
      <c r="D121" s="4">
        <f>IF(A121="",IF(A120="","",SUM($D$6:D120)),($B$6/$I$2))</f>
        <v>33333.333333333336</v>
      </c>
      <c r="E121" s="4">
        <f>IF(A121="",IF(A120="","",SUM($E$6:E120)),C121+D121)</f>
        <v>74465</v>
      </c>
      <c r="G121" s="1">
        <f t="shared" si="15"/>
        <v>116</v>
      </c>
      <c r="H121" s="4">
        <f t="shared" si="10"/>
        <v>8191520.6725462712</v>
      </c>
      <c r="I121" s="4">
        <f>IF(G121="",IF(G120="","",SUM($I$6:I120)),H121*$C$2/12)</f>
        <v>54637.442885883705</v>
      </c>
      <c r="J121" s="4">
        <f>IF(G121="",IF(G120="","",SUM($J$6:J120)),K121-I121)</f>
        <v>22570.67893596497</v>
      </c>
      <c r="K121" s="4">
        <f>IF(G121="",IF(G120="","",SUM(K$6:K120)),$H$6*(100%+$C$2/12)^$I$2*($C$2/12)/((100%+$C$2/12)^$I$2-1))</f>
        <v>77208.121821848676</v>
      </c>
      <c r="M121" s="44"/>
      <c r="P121" s="44">
        <f t="shared" si="11"/>
        <v>5.4054054054054135E-3</v>
      </c>
      <c r="Q121" s="44">
        <f t="shared" si="12"/>
        <v>-2.9768546205960205E-3</v>
      </c>
      <c r="R121" s="2">
        <f t="shared" si="13"/>
        <v>14610181.570017558</v>
      </c>
      <c r="S121" s="12">
        <f t="shared" si="14"/>
        <v>0.57791991583994762</v>
      </c>
    </row>
    <row r="122" spans="1:19" x14ac:dyDescent="0.35">
      <c r="A122" s="1">
        <f t="shared" si="8"/>
        <v>117</v>
      </c>
      <c r="B122" s="4">
        <f t="shared" si="9"/>
        <v>6133333.3333333246</v>
      </c>
      <c r="C122" s="4">
        <f>IF(A122="",IF(A121="","",SUM($C$6:C121)),B122*$C$2/12)</f>
        <v>40909.333333333336</v>
      </c>
      <c r="D122" s="4">
        <f>IF(A122="",IF(A121="","",SUM($D$6:D121)),($B$6/$I$2))</f>
        <v>33333.333333333336</v>
      </c>
      <c r="E122" s="4">
        <f>IF(A122="",IF(A121="","",SUM($E$6:E121)),C122+D122)</f>
        <v>74242.666666666672</v>
      </c>
      <c r="G122" s="1">
        <f t="shared" si="15"/>
        <v>117</v>
      </c>
      <c r="H122" s="4">
        <f t="shared" si="10"/>
        <v>8168949.9936103066</v>
      </c>
      <c r="I122" s="4">
        <f>IF(G122="",IF(G121="","",SUM($I$6:I121)),H122*$C$2/12)</f>
        <v>54486.896457380819</v>
      </c>
      <c r="J122" s="4">
        <f>IF(G122="",IF(G121="","",SUM($J$6:J121)),K122-I122)</f>
        <v>22721.225364467857</v>
      </c>
      <c r="K122" s="4">
        <f>IF(G122="",IF(G121="","",SUM(K$6:K121)),$H$6*(100%+$C$2/12)^$I$2*($C$2/12)/((100%+$C$2/12)^$I$2-1))</f>
        <v>77208.121821848676</v>
      </c>
      <c r="M122" s="44"/>
      <c r="P122" s="44">
        <f t="shared" si="11"/>
        <v>5.4347826086956607E-3</v>
      </c>
      <c r="Q122" s="44">
        <f t="shared" si="12"/>
        <v>-2.985742742675465E-3</v>
      </c>
      <c r="R122" s="2">
        <f t="shared" si="13"/>
        <v>14658011.502648473</v>
      </c>
      <c r="S122" s="12">
        <f t="shared" si="14"/>
        <v>0.58157125663156106</v>
      </c>
    </row>
    <row r="123" spans="1:19" x14ac:dyDescent="0.35">
      <c r="A123" s="1">
        <f t="shared" si="8"/>
        <v>118</v>
      </c>
      <c r="B123" s="4">
        <f t="shared" si="9"/>
        <v>6099999.9999999916</v>
      </c>
      <c r="C123" s="4">
        <f>IF(A123="",IF(A122="","",SUM($C$6:C122)),B123*$C$2/12)</f>
        <v>40687</v>
      </c>
      <c r="D123" s="4">
        <f>IF(A123="",IF(A122="","",SUM($D$6:D122)),($B$6/$I$2))</f>
        <v>33333.333333333336</v>
      </c>
      <c r="E123" s="4">
        <f>IF(A123="",IF(A122="","",SUM($E$6:E122)),C123+D123)</f>
        <v>74020.333333333343</v>
      </c>
      <c r="G123" s="1">
        <f t="shared" si="15"/>
        <v>118</v>
      </c>
      <c r="H123" s="4">
        <f t="shared" si="10"/>
        <v>8146228.7682458386</v>
      </c>
      <c r="I123" s="4">
        <f>IF(G123="",IF(G122="","",SUM($I$6:I122)),H123*$C$2/12)</f>
        <v>54335.345884199814</v>
      </c>
      <c r="J123" s="4">
        <f>IF(G123="",IF(G122="","",SUM($J$6:J122)),K123-I123)</f>
        <v>22872.775937648861</v>
      </c>
      <c r="K123" s="4">
        <f>IF(G123="",IF(G122="","",SUM(K$6:K122)),$H$6*(100%+$C$2/12)^$I$2*($C$2/12)/((100%+$C$2/12)^$I$2-1))</f>
        <v>77208.121821848676</v>
      </c>
      <c r="M123" s="44"/>
      <c r="P123" s="44">
        <f t="shared" si="11"/>
        <v>5.4644808743169477E-3</v>
      </c>
      <c r="Q123" s="44">
        <f t="shared" si="12"/>
        <v>-2.9946840989906317E-3</v>
      </c>
      <c r="R123" s="2">
        <f t="shared" si="13"/>
        <v>14705998.018032622</v>
      </c>
      <c r="S123" s="12">
        <f t="shared" si="14"/>
        <v>0.58520326247017573</v>
      </c>
    </row>
    <row r="124" spans="1:19" x14ac:dyDescent="0.35">
      <c r="A124" s="1">
        <f t="shared" si="8"/>
        <v>119</v>
      </c>
      <c r="B124" s="4">
        <f t="shared" si="9"/>
        <v>6066666.6666666586</v>
      </c>
      <c r="C124" s="4">
        <f>IF(A124="",IF(A123="","",SUM($C$6:C123)),B124*$C$2/12)</f>
        <v>40464.666666666664</v>
      </c>
      <c r="D124" s="4">
        <f>IF(A124="",IF(A123="","",SUM($D$6:D123)),($B$6/$I$2))</f>
        <v>33333.333333333336</v>
      </c>
      <c r="E124" s="4">
        <f>IF(A124="",IF(A123="","",SUM($E$6:E123)),C124+D124)</f>
        <v>73798</v>
      </c>
      <c r="G124" s="1">
        <f t="shared" si="15"/>
        <v>119</v>
      </c>
      <c r="H124" s="4">
        <f t="shared" si="10"/>
        <v>8123355.9923081901</v>
      </c>
      <c r="I124" s="4">
        <f>IF(G124="",IF(G123="","",SUM($I$6:I123)),H124*$C$2/12)</f>
        <v>54182.784468695703</v>
      </c>
      <c r="J124" s="4">
        <f>IF(G124="",IF(G123="","",SUM($J$6:J123)),K124-I124)</f>
        <v>23025.337353152972</v>
      </c>
      <c r="K124" s="4">
        <f>IF(G124="",IF(G123="","",SUM(K$6:K123)),$H$6*(100%+$C$2/12)^$I$2*($C$2/12)/((100%+$C$2/12)^$I$2-1))</f>
        <v>77208.121821848676</v>
      </c>
      <c r="M124" s="44"/>
      <c r="P124" s="44">
        <f t="shared" si="11"/>
        <v>5.4945054945055019E-3</v>
      </c>
      <c r="Q124" s="44">
        <f t="shared" si="12"/>
        <v>-3.0036791692374123E-3</v>
      </c>
      <c r="R124" s="2">
        <f t="shared" si="13"/>
        <v>14754141.628781194</v>
      </c>
      <c r="S124" s="12">
        <f t="shared" si="14"/>
        <v>0.58881602066010452</v>
      </c>
    </row>
    <row r="125" spans="1:19" x14ac:dyDescent="0.35">
      <c r="A125" s="1">
        <f t="shared" si="8"/>
        <v>120</v>
      </c>
      <c r="B125" s="4">
        <f t="shared" si="9"/>
        <v>6033333.3333333256</v>
      </c>
      <c r="C125" s="4">
        <f>IF(A125="",IF(A124="","",SUM($C$6:C124)),B125*$C$2/12)</f>
        <v>40242.333333333336</v>
      </c>
      <c r="D125" s="4">
        <f>IF(A125="",IF(A124="","",SUM($D$6:D124)),($B$6/$I$2))</f>
        <v>33333.333333333336</v>
      </c>
      <c r="E125" s="4">
        <f>IF(A125="",IF(A124="","",SUM($E$6:E124)),C125+D125)</f>
        <v>73575.666666666672</v>
      </c>
      <c r="G125" s="1">
        <f t="shared" si="15"/>
        <v>120</v>
      </c>
      <c r="H125" s="4">
        <f t="shared" si="10"/>
        <v>8100330.6549550369</v>
      </c>
      <c r="I125" s="4">
        <f>IF(G125="",IF(G124="","",SUM($I$6:I124)),H125*$C$2/12)</f>
        <v>54029.205468550172</v>
      </c>
      <c r="J125" s="4">
        <f>IF(G125="",IF(G124="","",SUM($J$6:J124)),K125-I125)</f>
        <v>23178.916353298504</v>
      </c>
      <c r="K125" s="4">
        <f>IF(G125="",IF(G124="","",SUM(K$6:K124)),$H$6*(100%+$C$2/12)^$I$2*($C$2/12)/((100%+$C$2/12)^$I$2-1))</f>
        <v>77208.121821848676</v>
      </c>
      <c r="M125" s="44"/>
      <c r="P125" s="44">
        <f t="shared" si="11"/>
        <v>5.5248618784530463E-3</v>
      </c>
      <c r="Q125" s="44">
        <f t="shared" si="12"/>
        <v>-3.012728438891684E-3</v>
      </c>
      <c r="R125" s="2">
        <f t="shared" si="13"/>
        <v>14802442.849183531</v>
      </c>
      <c r="S125" s="12">
        <f t="shared" si="14"/>
        <v>0.59240961814177107</v>
      </c>
    </row>
    <row r="126" spans="1:19" x14ac:dyDescent="0.35">
      <c r="A126" s="1">
        <f t="shared" si="8"/>
        <v>121</v>
      </c>
      <c r="B126" s="4">
        <f t="shared" si="9"/>
        <v>5999999.9999999925</v>
      </c>
      <c r="C126" s="4">
        <f>IF(A126="",IF(A125="","",SUM($C$6:C125)),B126*$C$2/12)</f>
        <v>40020.000000000007</v>
      </c>
      <c r="D126" s="4">
        <f>IF(A126="",IF(A125="","",SUM($D$6:D125)),($B$6/$I$2))</f>
        <v>33333.333333333336</v>
      </c>
      <c r="E126" s="4">
        <f>IF(A126="",IF(A125="","",SUM($E$6:E125)),C126+D126)</f>
        <v>73353.333333333343</v>
      </c>
      <c r="G126" s="1">
        <f t="shared" si="15"/>
        <v>121</v>
      </c>
      <c r="H126" s="4">
        <f t="shared" si="10"/>
        <v>8077151.7386017386</v>
      </c>
      <c r="I126" s="4">
        <f>IF(G126="",IF(G125="","",SUM($I$6:I125)),H126*$C$2/12)</f>
        <v>53874.602096473674</v>
      </c>
      <c r="J126" s="4">
        <f>IF(G126="",IF(G125="","",SUM($J$6:J125)),K126-I126)</f>
        <v>23333.519725375001</v>
      </c>
      <c r="K126" s="4">
        <f>IF(G126="",IF(G125="","",SUM(K$6:K125)),$H$6*(100%+$C$2/12)^$I$2*($C$2/12)/((100%+$C$2/12)^$I$2-1))</f>
        <v>77208.121821848676</v>
      </c>
      <c r="M126" s="44"/>
      <c r="P126" s="44">
        <f t="shared" si="11"/>
        <v>5.5555555555555627E-3</v>
      </c>
      <c r="Q126" s="44">
        <f t="shared" si="12"/>
        <v>-3.0218323992986149E-3</v>
      </c>
      <c r="R126" s="2">
        <f t="shared" si="13"/>
        <v>14850902.195212629</v>
      </c>
      <c r="S126" s="12">
        <f t="shared" si="14"/>
        <v>0.59598414149315682</v>
      </c>
    </row>
    <row r="127" spans="1:19" x14ac:dyDescent="0.35">
      <c r="A127" s="1">
        <f t="shared" si="8"/>
        <v>122</v>
      </c>
      <c r="B127" s="4">
        <f t="shared" si="9"/>
        <v>5966666.6666666595</v>
      </c>
      <c r="C127" s="4">
        <f>IF(A127="",IF(A126="","",SUM($C$6:C126)),B127*$C$2/12)</f>
        <v>39797.666666666679</v>
      </c>
      <c r="D127" s="4">
        <f>IF(A127="",IF(A126="","",SUM($D$6:D126)),($B$6/$I$2))</f>
        <v>33333.333333333336</v>
      </c>
      <c r="E127" s="4">
        <f>IF(A127="",IF(A126="","",SUM($E$6:E126)),C127+D127)</f>
        <v>73131.000000000015</v>
      </c>
      <c r="G127" s="1">
        <f t="shared" si="15"/>
        <v>122</v>
      </c>
      <c r="H127" s="4">
        <f t="shared" si="10"/>
        <v>8053818.2188763637</v>
      </c>
      <c r="I127" s="4">
        <f>IF(G127="",IF(G126="","",SUM($I$6:I126)),H127*$C$2/12)</f>
        <v>53718.967519905418</v>
      </c>
      <c r="J127" s="4">
        <f>IF(G127="",IF(G126="","",SUM($J$6:J126)),K127-I127)</f>
        <v>23489.154301943257</v>
      </c>
      <c r="K127" s="4">
        <f>IF(G127="",IF(G126="","",SUM(K$6:K126)),$H$6*(100%+$C$2/12)^$I$2*($C$2/12)/((100%+$C$2/12)^$I$2-1))</f>
        <v>77208.121821848676</v>
      </c>
      <c r="M127" s="44"/>
      <c r="P127" s="44">
        <f t="shared" si="11"/>
        <v>5.5865921787709568E-3</v>
      </c>
      <c r="Q127" s="44">
        <f t="shared" si="12"/>
        <v>-3.0309915477596352E-3</v>
      </c>
      <c r="R127" s="2">
        <f t="shared" si="13"/>
        <v>14899520.184530642</v>
      </c>
      <c r="S127" s="12">
        <f t="shared" si="14"/>
        <v>0.59953967693123944</v>
      </c>
    </row>
    <row r="128" spans="1:19" x14ac:dyDescent="0.35">
      <c r="A128" s="1">
        <f t="shared" si="8"/>
        <v>123</v>
      </c>
      <c r="B128" s="4">
        <f t="shared" si="9"/>
        <v>5933333.3333333265</v>
      </c>
      <c r="C128" s="4">
        <f>IF(A128="",IF(A127="","",SUM($C$6:C127)),B128*$C$2/12)</f>
        <v>39575.333333333343</v>
      </c>
      <c r="D128" s="4">
        <f>IF(A128="",IF(A127="","",SUM($D$6:D127)),($B$6/$I$2))</f>
        <v>33333.333333333336</v>
      </c>
      <c r="E128" s="4">
        <f>IF(A128="",IF(A127="","",SUM($E$6:E127)),C128+D128)</f>
        <v>72908.666666666686</v>
      </c>
      <c r="G128" s="1">
        <f t="shared" si="15"/>
        <v>123</v>
      </c>
      <c r="H128" s="4">
        <f t="shared" si="10"/>
        <v>8030329.0645744205</v>
      </c>
      <c r="I128" s="4">
        <f>IF(G128="",IF(G127="","",SUM($I$6:I127)),H128*$C$2/12)</f>
        <v>53562.294860711459</v>
      </c>
      <c r="J128" s="4">
        <f>IF(G128="",IF(G127="","",SUM($J$6:J127)),K128-I128)</f>
        <v>23645.826961137216</v>
      </c>
      <c r="K128" s="4">
        <f>IF(G128="",IF(G127="","",SUM(K$6:K127)),$H$6*(100%+$C$2/12)^$I$2*($C$2/12)/((100%+$C$2/12)^$I$2-1))</f>
        <v>77208.121821848676</v>
      </c>
      <c r="M128" s="44"/>
      <c r="P128" s="44">
        <f t="shared" si="11"/>
        <v>5.6179775280898944E-3</v>
      </c>
      <c r="Q128" s="44">
        <f t="shared" si="12"/>
        <v>-3.0402063876239687E-3</v>
      </c>
      <c r="R128" s="2">
        <f t="shared" si="13"/>
        <v>14948297.336494416</v>
      </c>
      <c r="S128" s="12">
        <f t="shared" si="14"/>
        <v>0.60307631031342757</v>
      </c>
    </row>
    <row r="129" spans="1:19" x14ac:dyDescent="0.35">
      <c r="A129" s="1">
        <f t="shared" si="8"/>
        <v>124</v>
      </c>
      <c r="B129" s="4">
        <f t="shared" si="9"/>
        <v>5899999.9999999935</v>
      </c>
      <c r="C129" s="4">
        <f>IF(A129="",IF(A128="","",SUM($C$6:C128)),B129*$C$2/12)</f>
        <v>39353.000000000007</v>
      </c>
      <c r="D129" s="4">
        <f>IF(A129="",IF(A128="","",SUM($D$6:D128)),($B$6/$I$2))</f>
        <v>33333.333333333336</v>
      </c>
      <c r="E129" s="4">
        <f>IF(A129="",IF(A128="","",SUM($E$6:E128)),C129+D129)</f>
        <v>72686.333333333343</v>
      </c>
      <c r="G129" s="1">
        <f t="shared" si="15"/>
        <v>124</v>
      </c>
      <c r="H129" s="4">
        <f t="shared" si="10"/>
        <v>8006683.2376132831</v>
      </c>
      <c r="I129" s="4">
        <f>IF(G129="",IF(G128="","",SUM($I$6:I128)),H129*$C$2/12)</f>
        <v>53404.577194880672</v>
      </c>
      <c r="J129" s="4">
        <f>IF(G129="",IF(G128="","",SUM($J$6:J128)),K129-I129)</f>
        <v>23803.544626968003</v>
      </c>
      <c r="K129" s="4">
        <f>IF(G129="",IF(G128="","",SUM(K$6:K128)),$H$6*(100%+$C$2/12)^$I$2*($C$2/12)/((100%+$C$2/12)^$I$2-1))</f>
        <v>77208.121821848676</v>
      </c>
      <c r="M129" s="44"/>
      <c r="P129" s="44">
        <f t="shared" si="11"/>
        <v>5.6497175141243007E-3</v>
      </c>
      <c r="Q129" s="44">
        <f t="shared" si="12"/>
        <v>-3.0494774283808461E-3</v>
      </c>
      <c r="R129" s="2">
        <f t="shared" si="13"/>
        <v>14997234.172161035</v>
      </c>
      <c r="S129" s="12">
        <f t="shared" si="14"/>
        <v>0.60659412713898908</v>
      </c>
    </row>
    <row r="130" spans="1:19" x14ac:dyDescent="0.35">
      <c r="A130" s="1">
        <f t="shared" si="8"/>
        <v>125</v>
      </c>
      <c r="B130" s="4">
        <f t="shared" si="9"/>
        <v>5866666.6666666605</v>
      </c>
      <c r="C130" s="4">
        <f>IF(A130="",IF(A129="","",SUM($C$6:C129)),B130*$C$2/12)</f>
        <v>39130.666666666679</v>
      </c>
      <c r="D130" s="4">
        <f>IF(A130="",IF(A129="","",SUM($D$6:D129)),($B$6/$I$2))</f>
        <v>33333.333333333336</v>
      </c>
      <c r="E130" s="4">
        <f>IF(A130="",IF(A129="","",SUM($E$6:E129)),C130+D130)</f>
        <v>72464.000000000015</v>
      </c>
      <c r="G130" s="1">
        <f t="shared" si="15"/>
        <v>125</v>
      </c>
      <c r="H130" s="4">
        <f t="shared" si="10"/>
        <v>7982879.6929863151</v>
      </c>
      <c r="I130" s="4">
        <f>IF(G130="",IF(G129="","",SUM($I$6:I129)),H130*$C$2/12)</f>
        <v>53245.807552218794</v>
      </c>
      <c r="J130" s="4">
        <f>IF(G130="",IF(G129="","",SUM($J$6:J129)),K130-I130)</f>
        <v>23962.314269629882</v>
      </c>
      <c r="K130" s="4">
        <f>IF(G130="",IF(G129="","",SUM(K$6:K129)),$H$6*(100%+$C$2/12)^$I$2*($C$2/12)/((100%+$C$2/12)^$I$2-1))</f>
        <v>77208.121821848676</v>
      </c>
      <c r="M130" s="44"/>
      <c r="P130" s="44">
        <f t="shared" si="11"/>
        <v>5.681818181818188E-3</v>
      </c>
      <c r="Q130" s="44">
        <f t="shared" si="12"/>
        <v>-3.0588051857524125E-3</v>
      </c>
      <c r="R130" s="2">
        <f t="shared" si="13"/>
        <v>15046331.214293392</v>
      </c>
      <c r="S130" s="12">
        <f t="shared" si="14"/>
        <v>0.61009321255047411</v>
      </c>
    </row>
    <row r="131" spans="1:19" x14ac:dyDescent="0.35">
      <c r="A131" s="1">
        <f t="shared" si="8"/>
        <v>126</v>
      </c>
      <c r="B131" s="4">
        <f t="shared" si="9"/>
        <v>5833333.3333333274</v>
      </c>
      <c r="C131" s="4">
        <f>IF(A131="",IF(A130="","",SUM($C$6:C130)),B131*$C$2/12)</f>
        <v>38908.33333333335</v>
      </c>
      <c r="D131" s="4">
        <f>IF(A131="",IF(A130="","",SUM($D$6:D130)),($B$6/$I$2))</f>
        <v>33333.333333333336</v>
      </c>
      <c r="E131" s="4">
        <f>IF(A131="",IF(A130="","",SUM($E$6:E130)),C131+D131)</f>
        <v>72241.666666666686</v>
      </c>
      <c r="G131" s="1">
        <f t="shared" si="15"/>
        <v>126</v>
      </c>
      <c r="H131" s="4">
        <f t="shared" si="10"/>
        <v>7958917.3787166849</v>
      </c>
      <c r="I131" s="4">
        <f>IF(G131="",IF(G130="","",SUM($I$6:I130)),H131*$C$2/12)</f>
        <v>53085.97891604036</v>
      </c>
      <c r="J131" s="4">
        <f>IF(G131="",IF(G130="","",SUM($J$6:J130)),K131-I131)</f>
        <v>24122.142905808316</v>
      </c>
      <c r="K131" s="4">
        <f>IF(G131="",IF(G130="","",SUM(K$6:K130)),$H$6*(100%+$C$2/12)^$I$2*($C$2/12)/((100%+$C$2/12)^$I$2-1))</f>
        <v>77208.121821848676</v>
      </c>
      <c r="M131" s="44"/>
      <c r="P131" s="44">
        <f t="shared" si="11"/>
        <v>5.7142857142857204E-3</v>
      </c>
      <c r="Q131" s="44">
        <f t="shared" si="12"/>
        <v>-3.0681901817913508E-3</v>
      </c>
      <c r="R131" s="2">
        <f t="shared" si="13"/>
        <v>15095588.987365765</v>
      </c>
      <c r="S131" s="12">
        <f t="shared" si="14"/>
        <v>0.6135736513351332</v>
      </c>
    </row>
    <row r="132" spans="1:19" x14ac:dyDescent="0.35">
      <c r="A132" s="1">
        <f t="shared" si="8"/>
        <v>127</v>
      </c>
      <c r="B132" s="4">
        <f t="shared" si="9"/>
        <v>5799999.9999999944</v>
      </c>
      <c r="C132" s="4">
        <f>IF(A132="",IF(A131="","",SUM($C$6:C131)),B132*$C$2/12)</f>
        <v>38686.000000000015</v>
      </c>
      <c r="D132" s="4">
        <f>IF(A132="",IF(A131="","",SUM($D$6:D131)),($B$6/$I$2))</f>
        <v>33333.333333333336</v>
      </c>
      <c r="E132" s="4">
        <f>IF(A132="",IF(A131="","",SUM($E$6:E131)),C132+D132)</f>
        <v>72019.333333333343</v>
      </c>
      <c r="G132" s="1">
        <f t="shared" si="15"/>
        <v>127</v>
      </c>
      <c r="H132" s="4">
        <f t="shared" si="10"/>
        <v>7934795.2358108768</v>
      </c>
      <c r="I132" s="4">
        <f>IF(G132="",IF(G131="","",SUM($I$6:I131)),H132*$C$2/12)</f>
        <v>52925.084222858626</v>
      </c>
      <c r="J132" s="4">
        <f>IF(G132="",IF(G131="","",SUM($J$6:J131)),K132-I132)</f>
        <v>24283.037598990049</v>
      </c>
      <c r="K132" s="4">
        <f>IF(G132="",IF(G131="","",SUM(K$6:K131)),$H$6*(100%+$C$2/12)^$I$2*($C$2/12)/((100%+$C$2/12)^$I$2-1))</f>
        <v>77208.121821848676</v>
      </c>
      <c r="M132" s="44"/>
      <c r="P132" s="44">
        <f t="shared" si="11"/>
        <v>5.7471264367816152E-3</v>
      </c>
      <c r="Q132" s="44">
        <f t="shared" si="12"/>
        <v>-3.0776329449764858E-3</v>
      </c>
      <c r="R132" s="2">
        <f t="shared" si="13"/>
        <v>15145008.017569428</v>
      </c>
      <c r="S132" s="12">
        <f t="shared" si="14"/>
        <v>0.61703552792632876</v>
      </c>
    </row>
    <row r="133" spans="1:19" x14ac:dyDescent="0.35">
      <c r="A133" s="1">
        <f t="shared" si="8"/>
        <v>128</v>
      </c>
      <c r="B133" s="4">
        <f t="shared" si="9"/>
        <v>5766666.6666666614</v>
      </c>
      <c r="C133" s="4">
        <f>IF(A133="",IF(A132="","",SUM($C$6:C132)),B133*$C$2/12)</f>
        <v>38463.666666666686</v>
      </c>
      <c r="D133" s="4">
        <f>IF(A133="",IF(A132="","",SUM($D$6:D132)),($B$6/$I$2))</f>
        <v>33333.333333333336</v>
      </c>
      <c r="E133" s="4">
        <f>IF(A133="",IF(A132="","",SUM($E$6:E132)),C133+D133)</f>
        <v>71797.000000000029</v>
      </c>
      <c r="G133" s="1">
        <f t="shared" si="15"/>
        <v>128</v>
      </c>
      <c r="H133" s="4">
        <f t="shared" si="10"/>
        <v>7910512.1982118869</v>
      </c>
      <c r="I133" s="4">
        <f>IF(G133="",IF(G132="","",SUM($I$6:I132)),H133*$C$2/12)</f>
        <v>52763.116362073364</v>
      </c>
      <c r="J133" s="4">
        <f>IF(G133="",IF(G132="","",SUM($J$6:J132)),K133-I133)</f>
        <v>24445.005459775311</v>
      </c>
      <c r="K133" s="4">
        <f>IF(G133="",IF(G132="","",SUM(K$6:K132)),$H$6*(100%+$C$2/12)^$I$2*($C$2/12)/((100%+$C$2/12)^$I$2-1))</f>
        <v>77208.121821848676</v>
      </c>
      <c r="M133" s="44"/>
      <c r="P133" s="44">
        <f t="shared" si="11"/>
        <v>5.7803468208092543E-3</v>
      </c>
      <c r="Q133" s="44">
        <f t="shared" si="12"/>
        <v>-3.0871340103117762E-3</v>
      </c>
      <c r="R133" s="2">
        <f t="shared" si="13"/>
        <v>15194588.832818266</v>
      </c>
      <c r="S133" s="12">
        <f t="shared" si="14"/>
        <v>0.62047892640494251</v>
      </c>
    </row>
    <row r="134" spans="1:19" x14ac:dyDescent="0.35">
      <c r="A134" s="1">
        <f t="shared" si="8"/>
        <v>129</v>
      </c>
      <c r="B134" s="4">
        <f t="shared" si="9"/>
        <v>5733333.3333333284</v>
      </c>
      <c r="C134" s="4">
        <f>IF(A134="",IF(A133="","",SUM($C$6:C133)),B134*$C$2/12)</f>
        <v>38241.33333333335</v>
      </c>
      <c r="D134" s="4">
        <f>IF(A134="",IF(A133="","",SUM($D$6:D133)),($B$6/$I$2))</f>
        <v>33333.333333333336</v>
      </c>
      <c r="E134" s="4">
        <f>IF(A134="",IF(A133="","",SUM($E$6:E133)),C134+D134)</f>
        <v>71574.666666666686</v>
      </c>
      <c r="G134" s="1">
        <f t="shared" si="15"/>
        <v>129</v>
      </c>
      <c r="H134" s="4">
        <f t="shared" si="10"/>
        <v>7886067.1927521117</v>
      </c>
      <c r="I134" s="4">
        <f>IF(G134="",IF(G133="","",SUM($I$6:I133)),H134*$C$2/12)</f>
        <v>52600.068175656663</v>
      </c>
      <c r="J134" s="4">
        <f>IF(G134="",IF(G133="","",SUM($J$6:J133)),K134-I134)</f>
        <v>24608.053646192013</v>
      </c>
      <c r="K134" s="4">
        <f>IF(G134="",IF(G133="","",SUM(K$6:K133)),$H$6*(100%+$C$2/12)^$I$2*($C$2/12)/((100%+$C$2/12)^$I$2-1))</f>
        <v>77208.121821848676</v>
      </c>
      <c r="M134" s="44"/>
      <c r="P134" s="44">
        <f t="shared" si="11"/>
        <v>5.8139534883720981E-3</v>
      </c>
      <c r="Q134" s="44">
        <f t="shared" si="12"/>
        <v>-3.0966939194303792E-3</v>
      </c>
      <c r="R134" s="2">
        <f t="shared" si="13"/>
        <v>15244331.962754419</v>
      </c>
      <c r="S134" s="12">
        <f t="shared" si="14"/>
        <v>0.62390393050077597</v>
      </c>
    </row>
    <row r="135" spans="1:19" x14ac:dyDescent="0.35">
      <c r="A135" s="1">
        <f t="shared" si="8"/>
        <v>130</v>
      </c>
      <c r="B135" s="4">
        <f t="shared" si="9"/>
        <v>5699999.9999999953</v>
      </c>
      <c r="C135" s="4">
        <f>IF(A135="",IF(A134="","",SUM($C$6:C134)),B135*$C$2/12)</f>
        <v>38019.000000000022</v>
      </c>
      <c r="D135" s="4">
        <f>IF(A135="",IF(A134="","",SUM($D$6:D134)),($B$6/$I$2))</f>
        <v>33333.333333333336</v>
      </c>
      <c r="E135" s="4">
        <f>IF(A135="",IF(A134="","",SUM($E$6:E134)),C135+D135)</f>
        <v>71352.333333333358</v>
      </c>
      <c r="G135" s="1">
        <f t="shared" si="15"/>
        <v>130</v>
      </c>
      <c r="H135" s="4">
        <f t="shared" si="10"/>
        <v>7861459.1391059197</v>
      </c>
      <c r="I135" s="4">
        <f>IF(G135="",IF(G134="","",SUM($I$6:I134)),H135*$C$2/12)</f>
        <v>52435.932457836556</v>
      </c>
      <c r="J135" s="4">
        <f>IF(G135="",IF(G134="","",SUM($J$6:J134)),K135-I135)</f>
        <v>24772.18936401212</v>
      </c>
      <c r="K135" s="4">
        <f>IF(G135="",IF(G134="","",SUM(K$6:K134)),$H$6*(100%+$C$2/12)^$I$2*($C$2/12)/((100%+$C$2/12)^$I$2-1))</f>
        <v>77208.121821848676</v>
      </c>
      <c r="M135" s="44"/>
      <c r="P135" s="44">
        <f t="shared" si="11"/>
        <v>5.8479532163742739E-3</v>
      </c>
      <c r="Q135" s="44">
        <f t="shared" si="12"/>
        <v>-3.1063132206925414E-3</v>
      </c>
      <c r="R135" s="2">
        <f t="shared" si="13"/>
        <v>15294237.938753935</v>
      </c>
      <c r="S135" s="12">
        <f t="shared" si="14"/>
        <v>0.6273106235939474</v>
      </c>
    </row>
    <row r="136" spans="1:19" x14ac:dyDescent="0.35">
      <c r="A136" s="1">
        <f t="shared" ref="A136:A199" si="16">IF($A135="","",IF($I$2&gt;=$A135+1,$A135+1,""))</f>
        <v>131</v>
      </c>
      <c r="B136" s="4">
        <f t="shared" ref="B136:B199" si="17">IF(A136="",IF(A135="","","samtals"),B135-D135)</f>
        <v>5666666.6666666623</v>
      </c>
      <c r="C136" s="4">
        <f>IF(A136="",IF(A135="","",SUM($C$6:C135)),B136*$C$2/12)</f>
        <v>37796.666666666693</v>
      </c>
      <c r="D136" s="4">
        <f>IF(A136="",IF(A135="","",SUM($D$6:D135)),($B$6/$I$2))</f>
        <v>33333.333333333336</v>
      </c>
      <c r="E136" s="4">
        <f>IF(A136="",IF(A135="","",SUM($E$6:E135)),C136+D136)</f>
        <v>71130.000000000029</v>
      </c>
      <c r="G136" s="1">
        <f t="shared" si="15"/>
        <v>131</v>
      </c>
      <c r="H136" s="4">
        <f t="shared" ref="H136:H199" si="18">IF(G136="",IF(G135="","","samtals"),H135-J135)</f>
        <v>7836686.9497419074</v>
      </c>
      <c r="I136" s="4">
        <f>IF(G136="",IF(G135="","",SUM($I$6:I135)),H136*$C$2/12)</f>
        <v>52270.701954778597</v>
      </c>
      <c r="J136" s="4">
        <f>IF(G136="",IF(G135="","",SUM($J$6:J135)),K136-I136)</f>
        <v>24937.419867070079</v>
      </c>
      <c r="K136" s="4">
        <f>IF(G136="",IF(G135="","",SUM(K$6:K135)),$H$6*(100%+$C$2/12)^$I$2*($C$2/12)/((100%+$C$2/12)^$I$2-1))</f>
        <v>77208.121821848676</v>
      </c>
      <c r="M136" s="44"/>
      <c r="P136" s="44">
        <f t="shared" ref="P136:P199" si="19">IF(A136="","",D136/B136)</f>
        <v>5.8823529411764757E-3</v>
      </c>
      <c r="Q136" s="44">
        <f t="shared" ref="Q136:Q199" si="20">IF(A136="","", (E136-E135)/E135)</f>
        <v>-3.1159924692954924E-3</v>
      </c>
      <c r="R136" s="2">
        <f t="shared" ref="R136:R199" si="21">IF(A136="","",R135+(R135*(((1+$F$1)^(1/12)-1))))</f>
        <v>15344307.293932449</v>
      </c>
      <c r="S136" s="12">
        <f t="shared" ref="S136:S199" si="22">IF(A136="", "",(R136-B136)/R136)</f>
        <v>0.63069908871628144</v>
      </c>
    </row>
    <row r="137" spans="1:19" x14ac:dyDescent="0.35">
      <c r="A137" s="1">
        <f t="shared" si="16"/>
        <v>132</v>
      </c>
      <c r="B137" s="4">
        <f t="shared" si="17"/>
        <v>5633333.3333333293</v>
      </c>
      <c r="C137" s="4">
        <f>IF(A137="",IF(A136="","",SUM($C$6:C136)),B137*$C$2/12)</f>
        <v>37574.333333333358</v>
      </c>
      <c r="D137" s="4">
        <f>IF(A137="",IF(A136="","",SUM($D$6:D136)),($B$6/$I$2))</f>
        <v>33333.333333333336</v>
      </c>
      <c r="E137" s="4">
        <f>IF(A137="",IF(A136="","",SUM($E$6:E136)),C137+D137)</f>
        <v>70907.666666666686</v>
      </c>
      <c r="G137" s="1">
        <f t="shared" ref="G137:G200" si="23">IF($A136="","",IF($I$2&gt;=$A136+1,$A136+1,""))</f>
        <v>132</v>
      </c>
      <c r="H137" s="4">
        <f t="shared" si="18"/>
        <v>7811749.529874837</v>
      </c>
      <c r="I137" s="4">
        <f>IF(G137="",IF(G136="","",SUM($I$6:I136)),H137*$C$2/12)</f>
        <v>52104.369364265236</v>
      </c>
      <c r="J137" s="4">
        <f>IF(G137="",IF(G136="","",SUM($J$6:J136)),K137-I137)</f>
        <v>25103.75245758344</v>
      </c>
      <c r="K137" s="4">
        <f>IF(G137="",IF(G136="","",SUM(K$6:K136)),$H$6*(100%+$C$2/12)^$I$2*($C$2/12)/((100%+$C$2/12)^$I$2-1))</f>
        <v>77208.121821848676</v>
      </c>
      <c r="M137" s="44"/>
      <c r="P137" s="44">
        <f t="shared" si="19"/>
        <v>5.9171597633136145E-3</v>
      </c>
      <c r="Q137" s="44">
        <f t="shared" si="20"/>
        <v>-3.1257322273772381E-3</v>
      </c>
      <c r="R137" s="2">
        <f t="shared" si="21"/>
        <v>15394540.563150881</v>
      </c>
      <c r="S137" s="12">
        <f t="shared" si="22"/>
        <v>0.634069408552695</v>
      </c>
    </row>
    <row r="138" spans="1:19" x14ac:dyDescent="0.35">
      <c r="A138" s="1">
        <f t="shared" si="16"/>
        <v>133</v>
      </c>
      <c r="B138" s="4">
        <f t="shared" si="17"/>
        <v>5599999.9999999963</v>
      </c>
      <c r="C138" s="4">
        <f>IF(A138="",IF(A137="","",SUM($C$6:C137)),B138*$C$2/12)</f>
        <v>37352.000000000029</v>
      </c>
      <c r="D138" s="4">
        <f>IF(A138="",IF(A137="","",SUM($D$6:D137)),($B$6/$I$2))</f>
        <v>33333.333333333336</v>
      </c>
      <c r="E138" s="4">
        <f>IF(A138="",IF(A137="","",SUM($E$6:E137)),C138+D138)</f>
        <v>70685.333333333372</v>
      </c>
      <c r="G138" s="1">
        <f t="shared" si="23"/>
        <v>133</v>
      </c>
      <c r="H138" s="4">
        <f t="shared" si="18"/>
        <v>7786645.7774172537</v>
      </c>
      <c r="I138" s="4">
        <f>IF(G138="",IF(G137="","",SUM($I$6:I137)),H138*$C$2/12)</f>
        <v>51936.927335373155</v>
      </c>
      <c r="J138" s="4">
        <f>IF(G138="",IF(G137="","",SUM($J$6:J137)),K138-I138)</f>
        <v>25271.194486475521</v>
      </c>
      <c r="K138" s="4">
        <f>IF(G138="",IF(G137="","",SUM(K$6:K137)),$H$6*(100%+$C$2/12)^$I$2*($C$2/12)/((100%+$C$2/12)^$I$2-1))</f>
        <v>77208.121821848676</v>
      </c>
      <c r="M138" s="44"/>
      <c r="P138" s="44">
        <f t="shared" si="19"/>
        <v>5.9523809523809564E-3</v>
      </c>
      <c r="Q138" s="44">
        <f t="shared" si="20"/>
        <v>-3.1355330641253724E-3</v>
      </c>
      <c r="R138" s="2">
        <f t="shared" si="21"/>
        <v>15444938.283021143</v>
      </c>
      <c r="S138" s="12">
        <f t="shared" si="22"/>
        <v>0.63742166544257661</v>
      </c>
    </row>
    <row r="139" spans="1:19" x14ac:dyDescent="0.35">
      <c r="A139" s="1">
        <f t="shared" si="16"/>
        <v>134</v>
      </c>
      <c r="B139" s="4">
        <f t="shared" si="17"/>
        <v>5566666.6666666633</v>
      </c>
      <c r="C139" s="4">
        <f>IF(A139="",IF(A138="","",SUM($C$6:C138)),B139*$C$2/12)</f>
        <v>37129.666666666693</v>
      </c>
      <c r="D139" s="4">
        <f>IF(A139="",IF(A138="","",SUM($D$6:D138)),($B$6/$I$2))</f>
        <v>33333.333333333336</v>
      </c>
      <c r="E139" s="4">
        <f>IF(A139="",IF(A138="","",SUM($E$6:E138)),C139+D139)</f>
        <v>70463.000000000029</v>
      </c>
      <c r="G139" s="1">
        <f t="shared" si="23"/>
        <v>134</v>
      </c>
      <c r="H139" s="4">
        <f t="shared" si="18"/>
        <v>7761374.5829307782</v>
      </c>
      <c r="I139" s="4">
        <f>IF(G139="",IF(G138="","",SUM($I$6:I138)),H139*$C$2/12)</f>
        <v>51768.368468148365</v>
      </c>
      <c r="J139" s="4">
        <f>IF(G139="",IF(G138="","",SUM($J$6:J138)),K139-I139)</f>
        <v>25439.753353700311</v>
      </c>
      <c r="K139" s="4">
        <f>IF(G139="",IF(G138="","",SUM(K$6:K138)),$H$6*(100%+$C$2/12)^$I$2*($C$2/12)/((100%+$C$2/12)^$I$2-1))</f>
        <v>77208.121821848676</v>
      </c>
      <c r="M139" s="44"/>
      <c r="P139" s="44">
        <f t="shared" si="19"/>
        <v>5.9880239520958122E-3</v>
      </c>
      <c r="Q139" s="44">
        <f t="shared" si="20"/>
        <v>-3.1453955558910325E-3</v>
      </c>
      <c r="R139" s="2">
        <f t="shared" si="21"/>
        <v>15495500.991911877</v>
      </c>
      <c r="S139" s="12">
        <f t="shared" si="22"/>
        <v>0.64075594138116121</v>
      </c>
    </row>
    <row r="140" spans="1:19" x14ac:dyDescent="0.35">
      <c r="A140" s="1">
        <f t="shared" si="16"/>
        <v>135</v>
      </c>
      <c r="B140" s="4">
        <f t="shared" si="17"/>
        <v>5533333.3333333302</v>
      </c>
      <c r="C140" s="4">
        <f>IF(A140="",IF(A139="","",SUM($C$6:C139)),B140*$C$2/12)</f>
        <v>36907.333333333365</v>
      </c>
      <c r="D140" s="4">
        <f>IF(A140="",IF(A139="","",SUM($D$6:D139)),($B$6/$I$2))</f>
        <v>33333.333333333336</v>
      </c>
      <c r="E140" s="4">
        <f>IF(A140="",IF(A139="","",SUM($E$6:E139)),C140+D140)</f>
        <v>70240.666666666701</v>
      </c>
      <c r="G140" s="1">
        <f t="shared" si="23"/>
        <v>135</v>
      </c>
      <c r="H140" s="4">
        <f t="shared" si="18"/>
        <v>7735934.8295770781</v>
      </c>
      <c r="I140" s="4">
        <f>IF(G140="",IF(G139="","",SUM($I$6:I139)),H140*$C$2/12)</f>
        <v>51598.68531327918</v>
      </c>
      <c r="J140" s="4">
        <f>IF(G140="",IF(G139="","",SUM($J$6:J139)),K140-I140)</f>
        <v>25609.436508569495</v>
      </c>
      <c r="K140" s="4">
        <f>IF(G140="",IF(G139="","",SUM(K$6:K139)),$H$6*(100%+$C$2/12)^$I$2*($C$2/12)/((100%+$C$2/12)^$I$2-1))</f>
        <v>77208.121821848676</v>
      </c>
      <c r="M140" s="44"/>
      <c r="P140" s="44">
        <f t="shared" si="19"/>
        <v>6.0240963855421725E-3</v>
      </c>
      <c r="Q140" s="44">
        <f t="shared" si="20"/>
        <v>-3.1553202862967572E-3</v>
      </c>
      <c r="R140" s="2">
        <f t="shared" si="21"/>
        <v>15546229.229954202</v>
      </c>
      <c r="S140" s="12">
        <f t="shared" si="22"/>
        <v>0.64407231802089981</v>
      </c>
    </row>
    <row r="141" spans="1:19" x14ac:dyDescent="0.35">
      <c r="A141" s="1">
        <f t="shared" si="16"/>
        <v>136</v>
      </c>
      <c r="B141" s="4">
        <f t="shared" si="17"/>
        <v>5499999.9999999972</v>
      </c>
      <c r="C141" s="4">
        <f>IF(A141="",IF(A140="","",SUM($C$6:C140)),B141*$C$2/12)</f>
        <v>36685.000000000036</v>
      </c>
      <c r="D141" s="4">
        <f>IF(A141="",IF(A140="","",SUM($D$6:D140)),($B$6/$I$2))</f>
        <v>33333.333333333336</v>
      </c>
      <c r="E141" s="4">
        <f>IF(A141="",IF(A140="","",SUM($E$6:E140)),C141+D141)</f>
        <v>70018.333333333372</v>
      </c>
      <c r="G141" s="1">
        <f t="shared" si="23"/>
        <v>136</v>
      </c>
      <c r="H141" s="4">
        <f t="shared" si="18"/>
        <v>7710325.3930685082</v>
      </c>
      <c r="I141" s="4">
        <f>IF(G141="",IF(G140="","",SUM($I$6:I140)),H141*$C$2/12)</f>
        <v>51427.870371767021</v>
      </c>
      <c r="J141" s="4">
        <f>IF(G141="",IF(G140="","",SUM($J$6:J140)),K141-I141)</f>
        <v>25780.251450081654</v>
      </c>
      <c r="K141" s="4">
        <f>IF(G141="",IF(G140="","",SUM(K$6:K140)),$H$6*(100%+$C$2/12)^$I$2*($C$2/12)/((100%+$C$2/12)^$I$2-1))</f>
        <v>77208.121821848676</v>
      </c>
      <c r="M141" s="44"/>
      <c r="P141" s="44">
        <f t="shared" si="19"/>
        <v>6.0606060606060641E-3</v>
      </c>
      <c r="Q141" s="44">
        <f t="shared" si="20"/>
        <v>-3.1653078463567408E-3</v>
      </c>
      <c r="R141" s="2">
        <f t="shared" si="21"/>
        <v>15597123.539047487</v>
      </c>
      <c r="S141" s="12">
        <f t="shared" si="22"/>
        <v>0.64737087667282267</v>
      </c>
    </row>
    <row r="142" spans="1:19" x14ac:dyDescent="0.35">
      <c r="A142" s="1">
        <f t="shared" si="16"/>
        <v>137</v>
      </c>
      <c r="B142" s="4">
        <f t="shared" si="17"/>
        <v>5466666.6666666642</v>
      </c>
      <c r="C142" s="4">
        <f>IF(A142="",IF(A141="","",SUM($C$6:C141)),B142*$C$2/12)</f>
        <v>36462.666666666701</v>
      </c>
      <c r="D142" s="4">
        <f>IF(A142="",IF(A141="","",SUM($D$6:D141)),($B$6/$I$2))</f>
        <v>33333.333333333336</v>
      </c>
      <c r="E142" s="4">
        <f>IF(A142="",IF(A141="","",SUM($E$6:E141)),C142+D142)</f>
        <v>69796.000000000029</v>
      </c>
      <c r="G142" s="1">
        <f t="shared" si="23"/>
        <v>137</v>
      </c>
      <c r="H142" s="4">
        <f t="shared" si="18"/>
        <v>7684545.1416184269</v>
      </c>
      <c r="I142" s="4">
        <f>IF(G142="",IF(G141="","",SUM($I$6:I141)),H142*$C$2/12)</f>
        <v>51255.916094594977</v>
      </c>
      <c r="J142" s="4">
        <f>IF(G142="",IF(G141="","",SUM($J$6:J141)),K142-I142)</f>
        <v>25952.205727253699</v>
      </c>
      <c r="K142" s="4">
        <f>IF(G142="",IF(G141="","",SUM(K$6:K141)),$H$6*(100%+$C$2/12)^$I$2*($C$2/12)/((100%+$C$2/12)^$I$2-1))</f>
        <v>77208.121821848676</v>
      </c>
      <c r="M142" s="44"/>
      <c r="P142" s="44">
        <f t="shared" si="19"/>
        <v>6.0975609756097589E-3</v>
      </c>
      <c r="Q142" s="44">
        <f t="shared" si="20"/>
        <v>-3.1753588345910773E-3</v>
      </c>
      <c r="R142" s="2">
        <f t="shared" si="21"/>
        <v>15648184.462865138</v>
      </c>
      <c r="S142" s="12">
        <f t="shared" si="22"/>
        <v>0.6506516983078986</v>
      </c>
    </row>
    <row r="143" spans="1:19" x14ac:dyDescent="0.35">
      <c r="A143" s="1">
        <f t="shared" si="16"/>
        <v>138</v>
      </c>
      <c r="B143" s="4">
        <f t="shared" si="17"/>
        <v>5433333.3333333312</v>
      </c>
      <c r="C143" s="4">
        <f>IF(A143="",IF(A142="","",SUM($C$6:C142)),B143*$C$2/12)</f>
        <v>36240.333333333365</v>
      </c>
      <c r="D143" s="4">
        <f>IF(A143="",IF(A142="","",SUM($D$6:D142)),($B$6/$I$2))</f>
        <v>33333.333333333336</v>
      </c>
      <c r="E143" s="4">
        <f>IF(A143="",IF(A142="","",SUM($E$6:E142)),C143+D143)</f>
        <v>69573.666666666701</v>
      </c>
      <c r="G143" s="1">
        <f t="shared" si="23"/>
        <v>138</v>
      </c>
      <c r="H143" s="4">
        <f t="shared" si="18"/>
        <v>7658592.9358911728</v>
      </c>
      <c r="I143" s="4">
        <f>IF(G143="",IF(G142="","",SUM($I$6:I142)),H143*$C$2/12)</f>
        <v>51082.814882394196</v>
      </c>
      <c r="J143" s="4">
        <f>IF(G143="",IF(G142="","",SUM($J$6:J142)),K143-I143)</f>
        <v>26125.30693945448</v>
      </c>
      <c r="K143" s="4">
        <f>IF(G143="",IF(G142="","",SUM(K$6:K142)),$H$6*(100%+$C$2/12)^$I$2*($C$2/12)/((100%+$C$2/12)^$I$2-1))</f>
        <v>77208.121821848676</v>
      </c>
      <c r="M143" s="44"/>
      <c r="P143" s="44">
        <f t="shared" si="19"/>
        <v>6.134969325153377E-3</v>
      </c>
      <c r="Q143" s="44">
        <f t="shared" si="20"/>
        <v>-3.1854738571455155E-3</v>
      </c>
      <c r="R143" s="2">
        <f t="shared" si="21"/>
        <v>15699412.546860406</v>
      </c>
      <c r="S143" s="12">
        <f t="shared" si="22"/>
        <v>0.65391486355838857</v>
      </c>
    </row>
    <row r="144" spans="1:19" x14ac:dyDescent="0.35">
      <c r="A144" s="1">
        <f t="shared" si="16"/>
        <v>139</v>
      </c>
      <c r="B144" s="4">
        <f t="shared" si="17"/>
        <v>5399999.9999999981</v>
      </c>
      <c r="C144" s="4">
        <f>IF(A144="",IF(A143="","",SUM($C$6:C143)),B144*$C$2/12)</f>
        <v>36018.000000000036</v>
      </c>
      <c r="D144" s="4">
        <f>IF(A144="",IF(A143="","",SUM($D$6:D143)),($B$6/$I$2))</f>
        <v>33333.333333333336</v>
      </c>
      <c r="E144" s="4">
        <f>IF(A144="",IF(A143="","",SUM($E$6:E143)),C144+D144)</f>
        <v>69351.333333333372</v>
      </c>
      <c r="G144" s="1">
        <f t="shared" si="23"/>
        <v>139</v>
      </c>
      <c r="H144" s="4">
        <f t="shared" si="18"/>
        <v>7632467.6289517181</v>
      </c>
      <c r="I144" s="4">
        <f>IF(G144="",IF(G143="","",SUM($I$6:I143)),H144*$C$2/12)</f>
        <v>50908.559085108027</v>
      </c>
      <c r="J144" s="4">
        <f>IF(G144="",IF(G143="","",SUM($J$6:J143)),K144-I144)</f>
        <v>26299.562736740649</v>
      </c>
      <c r="K144" s="4">
        <f>IF(G144="",IF(G143="","",SUM(K$6:K143)),$H$6*(100%+$C$2/12)^$I$2*($C$2/12)/((100%+$C$2/12)^$I$2-1))</f>
        <v>77208.121821848676</v>
      </c>
      <c r="M144" s="44"/>
      <c r="P144" s="44">
        <f t="shared" si="19"/>
        <v>6.1728395061728418E-3</v>
      </c>
      <c r="Q144" s="44">
        <f t="shared" si="20"/>
        <v>-3.1956535279151839E-3</v>
      </c>
      <c r="R144" s="2">
        <f t="shared" si="21"/>
        <v>15750808.338272216</v>
      </c>
      <c r="S144" s="12">
        <f t="shared" si="22"/>
        <v>0.65716045271919354</v>
      </c>
    </row>
    <row r="145" spans="1:19" x14ac:dyDescent="0.35">
      <c r="A145" s="1">
        <f t="shared" si="16"/>
        <v>140</v>
      </c>
      <c r="B145" s="4">
        <f t="shared" si="17"/>
        <v>5366666.6666666651</v>
      </c>
      <c r="C145" s="4">
        <f>IF(A145="",IF(A144="","",SUM($C$6:C144)),B145*$C$2/12)</f>
        <v>35795.666666666708</v>
      </c>
      <c r="D145" s="4">
        <f>IF(A145="",IF(A144="","",SUM($D$6:D144)),($B$6/$I$2))</f>
        <v>33333.333333333336</v>
      </c>
      <c r="E145" s="4">
        <f>IF(A145="",IF(A144="","",SUM($E$6:E144)),C145+D145)</f>
        <v>69129.000000000044</v>
      </c>
      <c r="G145" s="1">
        <f t="shared" si="23"/>
        <v>140</v>
      </c>
      <c r="H145" s="4">
        <f t="shared" si="18"/>
        <v>7606168.0662149778</v>
      </c>
      <c r="I145" s="4">
        <f>IF(G145="",IF(G144="","",SUM($I$6:I144)),H145*$C$2/12)</f>
        <v>50733.141001653974</v>
      </c>
      <c r="J145" s="4">
        <f>IF(G145="",IF(G144="","",SUM($J$6:J144)),K145-I145)</f>
        <v>26474.980820194702</v>
      </c>
      <c r="K145" s="4">
        <f>IF(G145="",IF(G144="","",SUM(K$6:K144)),$H$6*(100%+$C$2/12)^$I$2*($C$2/12)/((100%+$C$2/12)^$I$2-1))</f>
        <v>77208.121821848676</v>
      </c>
      <c r="M145" s="44"/>
      <c r="P145" s="44">
        <f t="shared" si="19"/>
        <v>6.2111801242236047E-3</v>
      </c>
      <c r="Q145" s="44">
        <f t="shared" si="20"/>
        <v>-3.2058984686667165E-3</v>
      </c>
      <c r="R145" s="2">
        <f t="shared" si="21"/>
        <v>15802372.386131007</v>
      </c>
      <c r="S145" s="12">
        <f t="shared" si="22"/>
        <v>0.66038854574919825</v>
      </c>
    </row>
    <row r="146" spans="1:19" x14ac:dyDescent="0.35">
      <c r="A146" s="1">
        <f t="shared" si="16"/>
        <v>141</v>
      </c>
      <c r="B146" s="4">
        <f t="shared" si="17"/>
        <v>5333333.3333333321</v>
      </c>
      <c r="C146" s="4">
        <f>IF(A146="",IF(A145="","",SUM($C$6:C145)),B146*$C$2/12)</f>
        <v>35573.333333333372</v>
      </c>
      <c r="D146" s="4">
        <f>IF(A146="",IF(A145="","",SUM($D$6:D145)),($B$6/$I$2))</f>
        <v>33333.333333333336</v>
      </c>
      <c r="E146" s="4">
        <f>IF(A146="",IF(A145="","",SUM($E$6:E145)),C146+D146)</f>
        <v>68906.666666666715</v>
      </c>
      <c r="G146" s="1">
        <f t="shared" si="23"/>
        <v>141</v>
      </c>
      <c r="H146" s="4">
        <f t="shared" si="18"/>
        <v>7579693.0853947829</v>
      </c>
      <c r="I146" s="4">
        <f>IF(G146="",IF(G145="","",SUM($I$6:I145)),H146*$C$2/12)</f>
        <v>50556.552879583272</v>
      </c>
      <c r="J146" s="4">
        <f>IF(G146="",IF(G145="","",SUM($J$6:J145)),K146-I146)</f>
        <v>26651.568942265403</v>
      </c>
      <c r="K146" s="4">
        <f>IF(G146="",IF(G145="","",SUM(K$6:K145)),$H$6*(100%+$C$2/12)^$I$2*($C$2/12)/((100%+$C$2/12)^$I$2-1))</f>
        <v>77208.121821848676</v>
      </c>
      <c r="M146" s="44"/>
      <c r="P146" s="44">
        <f t="shared" si="19"/>
        <v>6.2500000000000021E-3</v>
      </c>
      <c r="Q146" s="44">
        <f t="shared" si="20"/>
        <v>-3.2162093091658833E-3</v>
      </c>
      <c r="R146" s="2">
        <f t="shared" si="21"/>
        <v>15854105.241264606</v>
      </c>
      <c r="S146" s="12">
        <f t="shared" si="22"/>
        <v>0.66359922227260815</v>
      </c>
    </row>
    <row r="147" spans="1:19" x14ac:dyDescent="0.35">
      <c r="A147" s="1">
        <f t="shared" si="16"/>
        <v>142</v>
      </c>
      <c r="B147" s="4">
        <f t="shared" si="17"/>
        <v>5299999.9999999991</v>
      </c>
      <c r="C147" s="4">
        <f>IF(A147="",IF(A146="","",SUM($C$6:C146)),B147*$C$2/12)</f>
        <v>35351.000000000044</v>
      </c>
      <c r="D147" s="4">
        <f>IF(A147="",IF(A146="","",SUM($D$6:D146)),($B$6/$I$2))</f>
        <v>33333.333333333336</v>
      </c>
      <c r="E147" s="4">
        <f>IF(A147="",IF(A146="","",SUM($E$6:E146)),C147+D147)</f>
        <v>68684.333333333372</v>
      </c>
      <c r="G147" s="1">
        <f t="shared" si="23"/>
        <v>142</v>
      </c>
      <c r="H147" s="4">
        <f t="shared" si="18"/>
        <v>7553041.5164525174</v>
      </c>
      <c r="I147" s="4">
        <f>IF(G147="",IF(G146="","",SUM($I$6:I146)),H147*$C$2/12)</f>
        <v>50378.786914738361</v>
      </c>
      <c r="J147" s="4">
        <f>IF(G147="",IF(G146="","",SUM($J$6:J146)),K147-I147)</f>
        <v>26829.334907110315</v>
      </c>
      <c r="K147" s="4">
        <f>IF(G147="",IF(G146="","",SUM(K$6:K146)),$H$6*(100%+$C$2/12)^$I$2*($C$2/12)/((100%+$C$2/12)^$I$2-1))</f>
        <v>77208.121821848676</v>
      </c>
      <c r="M147" s="44"/>
      <c r="P147" s="44">
        <f t="shared" si="19"/>
        <v>6.2893081761006301E-3</v>
      </c>
      <c r="Q147" s="44">
        <f t="shared" si="20"/>
        <v>-3.22658668730664E-3</v>
      </c>
      <c r="R147" s="2">
        <f t="shared" si="21"/>
        <v>15906007.456304101</v>
      </c>
      <c r="S147" s="12">
        <f t="shared" si="22"/>
        <v>0.66679256158028366</v>
      </c>
    </row>
    <row r="148" spans="1:19" x14ac:dyDescent="0.35">
      <c r="A148" s="1">
        <f t="shared" si="16"/>
        <v>143</v>
      </c>
      <c r="B148" s="4">
        <f t="shared" si="17"/>
        <v>5266666.666666666</v>
      </c>
      <c r="C148" s="4">
        <f>IF(A148="",IF(A147="","",SUM($C$6:C147)),B148*$C$2/12)</f>
        <v>35128.666666666708</v>
      </c>
      <c r="D148" s="4">
        <f>IF(A148="",IF(A147="","",SUM($D$6:D147)),($B$6/$I$2))</f>
        <v>33333.333333333336</v>
      </c>
      <c r="E148" s="4">
        <f>IF(A148="",IF(A147="","",SUM($E$6:E147)),C148+D148)</f>
        <v>68462.000000000044</v>
      </c>
      <c r="G148" s="1">
        <f t="shared" si="23"/>
        <v>143</v>
      </c>
      <c r="H148" s="4">
        <f t="shared" si="18"/>
        <v>7526212.1815454066</v>
      </c>
      <c r="I148" s="4">
        <f>IF(G148="",IF(G147="","",SUM($I$6:I147)),H148*$C$2/12)</f>
        <v>50199.835250907927</v>
      </c>
      <c r="J148" s="4">
        <f>IF(G148="",IF(G147="","",SUM($J$6:J147)),K148-I148)</f>
        <v>27008.286570940749</v>
      </c>
      <c r="K148" s="4">
        <f>IF(G148="",IF(G147="","",SUM(K$6:K147)),$H$6*(100%+$C$2/12)^$I$2*($C$2/12)/((100%+$C$2/12)^$I$2-1))</f>
        <v>77208.121821848676</v>
      </c>
      <c r="M148" s="44"/>
      <c r="P148" s="44">
        <f t="shared" si="19"/>
        <v>6.3291139240506345E-3</v>
      </c>
      <c r="Q148" s="44">
        <f t="shared" si="20"/>
        <v>-3.2370312492416274E-3</v>
      </c>
      <c r="R148" s="2">
        <f t="shared" si="21"/>
        <v>15958079.585689757</v>
      </c>
      <c r="S148" s="12">
        <f t="shared" si="22"/>
        <v>0.66996864263106604</v>
      </c>
    </row>
    <row r="149" spans="1:19" x14ac:dyDescent="0.35">
      <c r="A149" s="1">
        <f t="shared" si="16"/>
        <v>144</v>
      </c>
      <c r="B149" s="4">
        <f t="shared" si="17"/>
        <v>5233333.333333333</v>
      </c>
      <c r="C149" s="4">
        <f>IF(A149="",IF(A148="","",SUM($C$6:C148)),B149*$C$2/12)</f>
        <v>34906.333333333379</v>
      </c>
      <c r="D149" s="4">
        <f>IF(A149="",IF(A148="","",SUM($D$6:D148)),($B$6/$I$2))</f>
        <v>33333.333333333336</v>
      </c>
      <c r="E149" s="4">
        <f>IF(A149="",IF(A148="","",SUM($E$6:E148)),C149+D149)</f>
        <v>68239.666666666715</v>
      </c>
      <c r="G149" s="1">
        <f t="shared" si="23"/>
        <v>144</v>
      </c>
      <c r="H149" s="4">
        <f t="shared" si="18"/>
        <v>7499203.8949744655</v>
      </c>
      <c r="I149" s="4">
        <f>IF(G149="",IF(G148="","",SUM($I$6:I148)),H149*$C$2/12)</f>
        <v>50019.689979479757</v>
      </c>
      <c r="J149" s="4">
        <f>IF(G149="",IF(G148="","",SUM($J$6:J148)),K149-I149)</f>
        <v>27188.431842368918</v>
      </c>
      <c r="K149" s="4">
        <f>IF(G149="",IF(G148="","",SUM(K$6:K148)),$H$6*(100%+$C$2/12)^$I$2*($C$2/12)/((100%+$C$2/12)^$I$2-1))</f>
        <v>77208.121821848676</v>
      </c>
      <c r="M149" s="44"/>
      <c r="P149" s="44">
        <f t="shared" si="19"/>
        <v>6.3694267515923579E-3</v>
      </c>
      <c r="Q149" s="44">
        <f t="shared" si="20"/>
        <v>-3.2475436495183947E-3</v>
      </c>
      <c r="R149" s="2">
        <f t="shared" si="21"/>
        <v>16010322.185676927</v>
      </c>
      <c r="S149" s="12">
        <f t="shared" si="22"/>
        <v>0.67312754405310149</v>
      </c>
    </row>
    <row r="150" spans="1:19" x14ac:dyDescent="0.35">
      <c r="A150" s="1">
        <f t="shared" si="16"/>
        <v>145</v>
      </c>
      <c r="B150" s="4">
        <f t="shared" si="17"/>
        <v>5200000</v>
      </c>
      <c r="C150" s="4">
        <f>IF(A150="",IF(A149="","",SUM($C$6:C149)),B150*$C$2/12)</f>
        <v>34684.000000000051</v>
      </c>
      <c r="D150" s="4">
        <f>IF(A150="",IF(A149="","",SUM($D$6:D149)),($B$6/$I$2))</f>
        <v>33333.333333333336</v>
      </c>
      <c r="E150" s="4">
        <f>IF(A150="",IF(A149="","",SUM($E$6:E149)),C150+D150)</f>
        <v>68017.333333333387</v>
      </c>
      <c r="G150" s="1">
        <f t="shared" si="23"/>
        <v>145</v>
      </c>
      <c r="H150" s="4">
        <f t="shared" si="18"/>
        <v>7472015.4631320965</v>
      </c>
      <c r="I150" s="4">
        <f>IF(G150="",IF(G149="","",SUM($I$6:I149)),H150*$C$2/12)</f>
        <v>49838.343139091157</v>
      </c>
      <c r="J150" s="4">
        <f>IF(G150="",IF(G149="","",SUM($J$6:J149)),K150-I150)</f>
        <v>27369.778682757518</v>
      </c>
      <c r="K150" s="4">
        <f>IF(G150="",IF(G149="","",SUM(K$6:K149)),$H$6*(100%+$C$2/12)^$I$2*($C$2/12)/((100%+$C$2/12)^$I$2-1))</f>
        <v>77208.121821848676</v>
      </c>
      <c r="M150" s="44"/>
      <c r="P150" s="44">
        <f t="shared" si="19"/>
        <v>6.4102564102564109E-3</v>
      </c>
      <c r="Q150" s="44">
        <f t="shared" si="20"/>
        <v>-3.25812455121403E-3</v>
      </c>
      <c r="R150" s="2">
        <f t="shared" si="21"/>
        <v>16062735.814342</v>
      </c>
      <c r="S150" s="12">
        <f t="shared" si="22"/>
        <v>0.67626934414515771</v>
      </c>
    </row>
    <row r="151" spans="1:19" x14ac:dyDescent="0.35">
      <c r="A151" s="1">
        <f t="shared" si="16"/>
        <v>146</v>
      </c>
      <c r="B151" s="4">
        <f t="shared" si="17"/>
        <v>5166666.666666667</v>
      </c>
      <c r="C151" s="4">
        <f>IF(A151="",IF(A150="","",SUM($C$6:C150)),B151*$C$2/12)</f>
        <v>34461.666666666715</v>
      </c>
      <c r="D151" s="4">
        <f>IF(A151="",IF(A150="","",SUM($D$6:D150)),($B$6/$I$2))</f>
        <v>33333.333333333336</v>
      </c>
      <c r="E151" s="4">
        <f>IF(A151="",IF(A150="","",SUM($E$6:E150)),C151+D151)</f>
        <v>67795.000000000058</v>
      </c>
      <c r="G151" s="1">
        <f t="shared" si="23"/>
        <v>146</v>
      </c>
      <c r="H151" s="4">
        <f t="shared" si="18"/>
        <v>7444645.6844493393</v>
      </c>
      <c r="I151" s="4">
        <f>IF(G151="",IF(G150="","",SUM($I$6:I150)),H151*$C$2/12)</f>
        <v>49655.786715277158</v>
      </c>
      <c r="J151" s="4">
        <f>IF(G151="",IF(G150="","",SUM($J$6:J150)),K151-I151)</f>
        <v>27552.335106571518</v>
      </c>
      <c r="K151" s="4">
        <f>IF(G151="",IF(G150="","",SUM(K$6:K150)),$H$6*(100%+$C$2/12)^$I$2*($C$2/12)/((100%+$C$2/12)^$I$2-1))</f>
        <v>77208.121821848676</v>
      </c>
      <c r="M151" s="44"/>
      <c r="P151" s="44">
        <f t="shared" si="19"/>
        <v>6.4516129032258064E-3</v>
      </c>
      <c r="Q151" s="44">
        <f t="shared" si="20"/>
        <v>-3.2687746260756322E-3</v>
      </c>
      <c r="R151" s="2">
        <f t="shared" si="21"/>
        <v>16115321.031588363</v>
      </c>
      <c r="S151" s="12">
        <f t="shared" si="22"/>
        <v>0.67939412087793649</v>
      </c>
    </row>
    <row r="152" spans="1:19" x14ac:dyDescent="0.35">
      <c r="A152" s="1">
        <f t="shared" si="16"/>
        <v>147</v>
      </c>
      <c r="B152" s="4">
        <f t="shared" si="17"/>
        <v>5133333.333333334</v>
      </c>
      <c r="C152" s="4">
        <f>IF(A152="",IF(A151="","",SUM($C$6:C151)),B152*$C$2/12)</f>
        <v>34239.333333333387</v>
      </c>
      <c r="D152" s="4">
        <f>IF(A152="",IF(A151="","",SUM($D$6:D151)),($B$6/$I$2))</f>
        <v>33333.333333333336</v>
      </c>
      <c r="E152" s="4">
        <f>IF(A152="",IF(A151="","",SUM($E$6:E151)),C152+D152)</f>
        <v>67572.666666666715</v>
      </c>
      <c r="G152" s="1">
        <f t="shared" si="23"/>
        <v>147</v>
      </c>
      <c r="H152" s="4">
        <f t="shared" si="18"/>
        <v>7417093.3493427681</v>
      </c>
      <c r="I152" s="4">
        <f>IF(G152="",IF(G151="","",SUM($I$6:I151)),H152*$C$2/12)</f>
        <v>49472.012640116329</v>
      </c>
      <c r="J152" s="4">
        <f>IF(G152="",IF(G151="","",SUM($J$6:J151)),K152-I152)</f>
        <v>27736.109181732347</v>
      </c>
      <c r="K152" s="4">
        <f>IF(G152="",IF(G151="","",SUM(K$6:K151)),$H$6*(100%+$C$2/12)^$I$2*($C$2/12)/((100%+$C$2/12)^$I$2-1))</f>
        <v>77208.121821848676</v>
      </c>
      <c r="M152" s="44"/>
      <c r="P152" s="44">
        <f t="shared" si="19"/>
        <v>6.4935064935064931E-3</v>
      </c>
      <c r="Q152" s="44">
        <f t="shared" si="20"/>
        <v>-3.27949455466248E-3</v>
      </c>
      <c r="R152" s="2">
        <f t="shared" si="21"/>
        <v>16168078.399152379</v>
      </c>
      <c r="S152" s="12">
        <f t="shared" si="22"/>
        <v>0.68250195189538099</v>
      </c>
    </row>
    <row r="153" spans="1:19" x14ac:dyDescent="0.35">
      <c r="A153" s="1">
        <f t="shared" si="16"/>
        <v>148</v>
      </c>
      <c r="B153" s="4">
        <f t="shared" si="17"/>
        <v>5100000.0000000009</v>
      </c>
      <c r="C153" s="4">
        <f>IF(A153="",IF(A152="","",SUM($C$6:C152)),B153*$C$2/12)</f>
        <v>34017.000000000051</v>
      </c>
      <c r="D153" s="4">
        <f>IF(A153="",IF(A152="","",SUM($D$6:D152)),($B$6/$I$2))</f>
        <v>33333.333333333336</v>
      </c>
      <c r="E153" s="4">
        <f>IF(A153="",IF(A152="","",SUM($E$6:E152)),C153+D153)</f>
        <v>67350.333333333387</v>
      </c>
      <c r="G153" s="1">
        <f t="shared" si="23"/>
        <v>148</v>
      </c>
      <c r="H153" s="4">
        <f t="shared" si="18"/>
        <v>7389357.2401610361</v>
      </c>
      <c r="I153" s="4">
        <f>IF(G153="",IF(G152="","",SUM($I$6:I152)),H153*$C$2/12)</f>
        <v>49287.012791874178</v>
      </c>
      <c r="J153" s="4">
        <f>IF(G153="",IF(G152="","",SUM($J$6:J152)),K153-I153)</f>
        <v>27921.109029974497</v>
      </c>
      <c r="K153" s="4">
        <f>IF(G153="",IF(G152="","",SUM(K$6:K152)),$H$6*(100%+$C$2/12)^$I$2*($C$2/12)/((100%+$C$2/12)^$I$2-1))</f>
        <v>77208.121821848676</v>
      </c>
      <c r="M153" s="44"/>
      <c r="P153" s="44">
        <f t="shared" si="19"/>
        <v>6.5359477124183E-3</v>
      </c>
      <c r="Q153" s="44">
        <f t="shared" si="20"/>
        <v>-3.2902850264899266E-3</v>
      </c>
      <c r="R153" s="2">
        <f t="shared" si="21"/>
        <v>16221008.480609396</v>
      </c>
      <c r="S153" s="12">
        <f t="shared" si="22"/>
        <v>0.68559291451597815</v>
      </c>
    </row>
    <row r="154" spans="1:19" x14ac:dyDescent="0.35">
      <c r="A154" s="1">
        <f t="shared" si="16"/>
        <v>149</v>
      </c>
      <c r="B154" s="4">
        <f t="shared" si="17"/>
        <v>5066666.6666666679</v>
      </c>
      <c r="C154" s="4">
        <f>IF(A154="",IF(A153="","",SUM($C$6:C153)),B154*$C$2/12)</f>
        <v>33794.666666666722</v>
      </c>
      <c r="D154" s="4">
        <f>IF(A154="",IF(A153="","",SUM($D$6:D153)),($B$6/$I$2))</f>
        <v>33333.333333333336</v>
      </c>
      <c r="E154" s="4">
        <f>IF(A154="",IF(A153="","",SUM($E$6:E153)),C154+D154)</f>
        <v>67128.000000000058</v>
      </c>
      <c r="G154" s="1">
        <f t="shared" si="23"/>
        <v>149</v>
      </c>
      <c r="H154" s="4">
        <f t="shared" si="18"/>
        <v>7361436.1311310614</v>
      </c>
      <c r="I154" s="4">
        <f>IF(G154="",IF(G153="","",SUM($I$6:I153)),H154*$C$2/12)</f>
        <v>49100.778994644243</v>
      </c>
      <c r="J154" s="4">
        <f>IF(G154="",IF(G153="","",SUM($J$6:J153)),K154-I154)</f>
        <v>28107.342827204433</v>
      </c>
      <c r="K154" s="4">
        <f>IF(G154="",IF(G153="","",SUM(K$6:K153)),$H$6*(100%+$C$2/12)^$I$2*($C$2/12)/((100%+$C$2/12)^$I$2-1))</f>
        <v>77208.121821848676</v>
      </c>
      <c r="M154" s="44"/>
      <c r="P154" s="44">
        <f t="shared" si="19"/>
        <v>6.5789473684210514E-3</v>
      </c>
      <c r="Q154" s="44">
        <f t="shared" si="20"/>
        <v>-3.3011467401793848E-3</v>
      </c>
      <c r="R154" s="2">
        <f t="shared" si="21"/>
        <v>16274111.841379754</v>
      </c>
      <c r="S154" s="12">
        <f t="shared" si="22"/>
        <v>0.68866708573405599</v>
      </c>
    </row>
    <row r="155" spans="1:19" x14ac:dyDescent="0.35">
      <c r="A155" s="1">
        <f t="shared" si="16"/>
        <v>150</v>
      </c>
      <c r="B155" s="4">
        <f t="shared" si="17"/>
        <v>5033333.3333333349</v>
      </c>
      <c r="C155" s="4">
        <f>IF(A155="",IF(A154="","",SUM($C$6:C154)),B155*$C$2/12)</f>
        <v>33572.333333333394</v>
      </c>
      <c r="D155" s="4">
        <f>IF(A155="",IF(A154="","",SUM($D$6:D154)),($B$6/$I$2))</f>
        <v>33333.333333333336</v>
      </c>
      <c r="E155" s="4">
        <f>IF(A155="",IF(A154="","",SUM($E$6:E154)),C155+D155)</f>
        <v>66905.66666666673</v>
      </c>
      <c r="G155" s="1">
        <f t="shared" si="23"/>
        <v>150</v>
      </c>
      <c r="H155" s="4">
        <f t="shared" si="18"/>
        <v>7333328.7883038567</v>
      </c>
      <c r="I155" s="4">
        <f>IF(G155="",IF(G154="","",SUM($I$6:I154)),H155*$C$2/12)</f>
        <v>48913.303017986793</v>
      </c>
      <c r="J155" s="4">
        <f>IF(G155="",IF(G154="","",SUM($J$6:J154)),K155-I155)</f>
        <v>28294.818803861883</v>
      </c>
      <c r="K155" s="4">
        <f>IF(G155="",IF(G154="","",SUM(K$6:K154)),$H$6*(100%+$C$2/12)^$I$2*($C$2/12)/((100%+$C$2/12)^$I$2-1))</f>
        <v>77208.121821848676</v>
      </c>
      <c r="M155" s="44"/>
      <c r="P155" s="44">
        <f t="shared" si="19"/>
        <v>6.622516556291389E-3</v>
      </c>
      <c r="Q155" s="44">
        <f t="shared" si="20"/>
        <v>-3.3120804036069641E-3</v>
      </c>
      <c r="R155" s="2">
        <f t="shared" si="21"/>
        <v>16327389.048734834</v>
      </c>
      <c r="S155" s="12">
        <f t="shared" si="22"/>
        <v>0.69172454222107527</v>
      </c>
    </row>
    <row r="156" spans="1:19" x14ac:dyDescent="0.35">
      <c r="A156" s="1">
        <f t="shared" si="16"/>
        <v>151</v>
      </c>
      <c r="B156" s="4">
        <f t="shared" si="17"/>
        <v>5000000.0000000019</v>
      </c>
      <c r="C156" s="4">
        <f>IF(A156="",IF(A155="","",SUM($C$6:C155)),B156*$C$2/12)</f>
        <v>33350.000000000058</v>
      </c>
      <c r="D156" s="4">
        <f>IF(A156="",IF(A155="","",SUM($D$6:D155)),($B$6/$I$2))</f>
        <v>33333.333333333336</v>
      </c>
      <c r="E156" s="4">
        <f>IF(A156="",IF(A155="","",SUM($E$6:E155)),C156+D156)</f>
        <v>66683.333333333401</v>
      </c>
      <c r="G156" s="1">
        <f t="shared" si="23"/>
        <v>151</v>
      </c>
      <c r="H156" s="4">
        <f t="shared" si="18"/>
        <v>7305033.969499995</v>
      </c>
      <c r="I156" s="4">
        <f>IF(G156="",IF(G155="","",SUM($I$6:I155)),H156*$C$2/12)</f>
        <v>48724.576576565036</v>
      </c>
      <c r="J156" s="4">
        <f>IF(G156="",IF(G155="","",SUM($J$6:J155)),K156-I156)</f>
        <v>28483.54524528364</v>
      </c>
      <c r="K156" s="4">
        <f>IF(G156="",IF(G155="","",SUM(K$6:K155)),$H$6*(100%+$C$2/12)^$I$2*($C$2/12)/((100%+$C$2/12)^$I$2-1))</f>
        <v>77208.121821848676</v>
      </c>
      <c r="M156" s="44"/>
      <c r="P156" s="44">
        <f t="shared" si="19"/>
        <v>6.6666666666666645E-3</v>
      </c>
      <c r="Q156" s="44">
        <f t="shared" si="20"/>
        <v>-3.3230867340583248E-3</v>
      </c>
      <c r="R156" s="2">
        <f t="shared" si="21"/>
        <v>16380840.671803117</v>
      </c>
      <c r="S156" s="12">
        <f t="shared" si="22"/>
        <v>0.69476536032691738</v>
      </c>
    </row>
    <row r="157" spans="1:19" x14ac:dyDescent="0.35">
      <c r="A157" s="1">
        <f t="shared" si="16"/>
        <v>152</v>
      </c>
      <c r="B157" s="4">
        <f t="shared" si="17"/>
        <v>4966666.6666666688</v>
      </c>
      <c r="C157" s="4">
        <f>IF(A157="",IF(A156="","",SUM($C$6:C156)),B157*$C$2/12)</f>
        <v>33127.666666666722</v>
      </c>
      <c r="D157" s="4">
        <f>IF(A157="",IF(A156="","",SUM($D$6:D156)),($B$6/$I$2))</f>
        <v>33333.333333333336</v>
      </c>
      <c r="E157" s="4">
        <f>IF(A157="",IF(A156="","",SUM($E$6:E156)),C157+D157)</f>
        <v>66461.000000000058</v>
      </c>
      <c r="G157" s="1">
        <f t="shared" si="23"/>
        <v>152</v>
      </c>
      <c r="H157" s="4">
        <f t="shared" si="18"/>
        <v>7276550.4242547117</v>
      </c>
      <c r="I157" s="4">
        <f>IF(G157="",IF(G156="","",SUM($I$6:I156)),H157*$C$2/12)</f>
        <v>48534.591329778988</v>
      </c>
      <c r="J157" s="4">
        <f>IF(G157="",IF(G156="","",SUM($J$6:J156)),K157-I157)</f>
        <v>28673.530492069687</v>
      </c>
      <c r="K157" s="4">
        <f>IF(G157="",IF(G156="","",SUM(K$6:K156)),$H$6*(100%+$C$2/12)^$I$2*($C$2/12)/((100%+$C$2/12)^$I$2-1))</f>
        <v>77208.121821848676</v>
      </c>
      <c r="M157" s="44"/>
      <c r="P157" s="44">
        <f t="shared" si="19"/>
        <v>6.7114093959731516E-3</v>
      </c>
      <c r="Q157" s="44">
        <f t="shared" si="20"/>
        <v>-3.3341664583855456E-3</v>
      </c>
      <c r="R157" s="2">
        <f t="shared" si="21"/>
        <v>16434467.281576261</v>
      </c>
      <c r="S157" s="12">
        <f t="shared" si="22"/>
        <v>0.69778961608116663</v>
      </c>
    </row>
    <row r="158" spans="1:19" x14ac:dyDescent="0.35">
      <c r="A158" s="1">
        <f t="shared" si="16"/>
        <v>153</v>
      </c>
      <c r="B158" s="4">
        <f t="shared" si="17"/>
        <v>4933333.3333333358</v>
      </c>
      <c r="C158" s="4">
        <f>IF(A158="",IF(A157="","",SUM($C$6:C157)),B158*$C$2/12)</f>
        <v>32905.333333333394</v>
      </c>
      <c r="D158" s="4">
        <f>IF(A158="",IF(A157="","",SUM($D$6:D157)),($B$6/$I$2))</f>
        <v>33333.333333333336</v>
      </c>
      <c r="E158" s="4">
        <f>IF(A158="",IF(A157="","",SUM($E$6:E157)),C158+D158)</f>
        <v>66238.66666666673</v>
      </c>
      <c r="G158" s="1">
        <f t="shared" si="23"/>
        <v>153</v>
      </c>
      <c r="H158" s="4">
        <f t="shared" si="18"/>
        <v>7247876.8937626416</v>
      </c>
      <c r="I158" s="4">
        <f>IF(G158="",IF(G157="","",SUM($I$6:I157)),H158*$C$2/12)</f>
        <v>48343.338881396885</v>
      </c>
      <c r="J158" s="4">
        <f>IF(G158="",IF(G157="","",SUM($J$6:J157)),K158-I158)</f>
        <v>28864.782940451791</v>
      </c>
      <c r="K158" s="4">
        <f>IF(G158="",IF(G157="","",SUM(K$6:K157)),$H$6*(100%+$C$2/12)^$I$2*($C$2/12)/((100%+$C$2/12)^$I$2-1))</f>
        <v>77208.121821848676</v>
      </c>
      <c r="M158" s="44"/>
      <c r="P158" s="44">
        <f t="shared" si="19"/>
        <v>6.7567567567567537E-3</v>
      </c>
      <c r="Q158" s="44">
        <f t="shared" si="20"/>
        <v>-3.3453203131660414E-3</v>
      </c>
      <c r="R158" s="2">
        <f t="shared" si="21"/>
        <v>16488269.450915204</v>
      </c>
      <c r="S158" s="12">
        <f t="shared" si="22"/>
        <v>0.70079738519438717</v>
      </c>
    </row>
    <row r="159" spans="1:19" x14ac:dyDescent="0.35">
      <c r="A159" s="1">
        <f t="shared" si="16"/>
        <v>154</v>
      </c>
      <c r="B159" s="4">
        <f t="shared" si="17"/>
        <v>4900000.0000000028</v>
      </c>
      <c r="C159" s="4">
        <f>IF(A159="",IF(A158="","",SUM($C$6:C158)),B159*$C$2/12)</f>
        <v>32683.000000000062</v>
      </c>
      <c r="D159" s="4">
        <f>IF(A159="",IF(A158="","",SUM($D$6:D158)),($B$6/$I$2))</f>
        <v>33333.333333333336</v>
      </c>
      <c r="E159" s="4">
        <f>IF(A159="",IF(A158="","",SUM($E$6:E158)),C159+D159)</f>
        <v>66016.333333333401</v>
      </c>
      <c r="G159" s="1">
        <f t="shared" si="23"/>
        <v>154</v>
      </c>
      <c r="H159" s="4">
        <f t="shared" si="18"/>
        <v>7219012.1108221896</v>
      </c>
      <c r="I159" s="4">
        <f>IF(G159="",IF(G158="","",SUM($I$6:I158)),H159*$C$2/12)</f>
        <v>48150.810779184074</v>
      </c>
      <c r="J159" s="4">
        <f>IF(G159="",IF(G158="","",SUM($J$6:J158)),K159-I159)</f>
        <v>29057.311042664602</v>
      </c>
      <c r="K159" s="4">
        <f>IF(G159="",IF(G158="","",SUM(K$6:K158)),$H$6*(100%+$C$2/12)^$I$2*($C$2/12)/((100%+$C$2/12)^$I$2-1))</f>
        <v>77208.121821848676</v>
      </c>
      <c r="M159" s="44"/>
      <c r="P159" s="44">
        <f t="shared" si="19"/>
        <v>6.8027210884353704E-3</v>
      </c>
      <c r="Q159" s="44">
        <f t="shared" si="20"/>
        <v>-3.3565490448679764E-3</v>
      </c>
      <c r="R159" s="2">
        <f t="shared" si="21"/>
        <v>16542247.75455628</v>
      </c>
      <c r="S159" s="12">
        <f t="shared" si="22"/>
        <v>0.70378874305939576</v>
      </c>
    </row>
    <row r="160" spans="1:19" x14ac:dyDescent="0.35">
      <c r="A160" s="1">
        <f t="shared" si="16"/>
        <v>155</v>
      </c>
      <c r="B160" s="4">
        <f t="shared" si="17"/>
        <v>4866666.6666666698</v>
      </c>
      <c r="C160" s="4">
        <f>IF(A160="",IF(A159="","",SUM($C$6:C159)),B160*$C$2/12)</f>
        <v>32460.666666666733</v>
      </c>
      <c r="D160" s="4">
        <f>IF(A160="",IF(A159="","",SUM($D$6:D159)),($B$6/$I$2))</f>
        <v>33333.333333333336</v>
      </c>
      <c r="E160" s="4">
        <f>IF(A160="",IF(A159="","",SUM($E$6:E159)),C160+D160)</f>
        <v>65794.000000000073</v>
      </c>
      <c r="G160" s="1">
        <f t="shared" si="23"/>
        <v>155</v>
      </c>
      <c r="H160" s="4">
        <f t="shared" si="18"/>
        <v>7189954.799779525</v>
      </c>
      <c r="I160" s="4">
        <f>IF(G160="",IF(G159="","",SUM($I$6:I159)),H160*$C$2/12)</f>
        <v>47956.9985145295</v>
      </c>
      <c r="J160" s="4">
        <f>IF(G160="",IF(G159="","",SUM($J$6:J159)),K160-I160)</f>
        <v>29251.123307319176</v>
      </c>
      <c r="K160" s="4">
        <f>IF(G160="",IF(G159="","",SUM(K$6:K159)),$H$6*(100%+$C$2/12)^$I$2*($C$2/12)/((100%+$C$2/12)^$I$2-1))</f>
        <v>77208.121821848676</v>
      </c>
      <c r="M160" s="44"/>
      <c r="P160" s="44">
        <f t="shared" si="19"/>
        <v>6.8493150684931468E-3</v>
      </c>
      <c r="Q160" s="44">
        <f t="shared" si="20"/>
        <v>-3.3678534100146165E-3</v>
      </c>
      <c r="R160" s="2">
        <f t="shared" si="21"/>
        <v>16596402.769117361</v>
      </c>
      <c r="S160" s="12">
        <f t="shared" si="22"/>
        <v>0.70676376475252944</v>
      </c>
    </row>
    <row r="161" spans="1:19" x14ac:dyDescent="0.35">
      <c r="A161" s="1">
        <f t="shared" si="16"/>
        <v>156</v>
      </c>
      <c r="B161" s="4">
        <f t="shared" si="17"/>
        <v>4833333.3333333367</v>
      </c>
      <c r="C161" s="4">
        <f>IF(A161="",IF(A160="","",SUM($C$6:C160)),B161*$C$2/12)</f>
        <v>32238.333333333401</v>
      </c>
      <c r="D161" s="4">
        <f>IF(A161="",IF(A160="","",SUM($D$6:D160)),($B$6/$I$2))</f>
        <v>33333.333333333336</v>
      </c>
      <c r="E161" s="4">
        <f>IF(A161="",IF(A160="","",SUM($E$6:E160)),C161+D161)</f>
        <v>65571.666666666744</v>
      </c>
      <c r="G161" s="1">
        <f t="shared" si="23"/>
        <v>156</v>
      </c>
      <c r="H161" s="4">
        <f t="shared" si="18"/>
        <v>7160703.6764722057</v>
      </c>
      <c r="I161" s="4">
        <f>IF(G161="",IF(G160="","",SUM($I$6:I160)),H161*$C$2/12)</f>
        <v>47761.89352206968</v>
      </c>
      <c r="J161" s="4">
        <f>IF(G161="",IF(G160="","",SUM($J$6:J160)),K161-I161)</f>
        <v>29446.228299778995</v>
      </c>
      <c r="K161" s="4">
        <f>IF(G161="",IF(G160="","",SUM(K$6:K160)),$H$6*(100%+$C$2/12)^$I$2*($C$2/12)/((100%+$C$2/12)^$I$2-1))</f>
        <v>77208.121821848676</v>
      </c>
      <c r="M161" s="44"/>
      <c r="P161" s="44">
        <f t="shared" si="19"/>
        <v>6.8965517241379266E-3</v>
      </c>
      <c r="Q161" s="44">
        <f t="shared" si="20"/>
        <v>-3.3792341753553249E-3</v>
      </c>
      <c r="R161" s="2">
        <f t="shared" si="21"/>
        <v>16650735.073104016</v>
      </c>
      <c r="S161" s="12">
        <f t="shared" si="22"/>
        <v>0.70972252503490763</v>
      </c>
    </row>
    <row r="162" spans="1:19" x14ac:dyDescent="0.35">
      <c r="A162" s="1">
        <f t="shared" si="16"/>
        <v>157</v>
      </c>
      <c r="B162" s="4">
        <f t="shared" si="17"/>
        <v>4800000.0000000037</v>
      </c>
      <c r="C162" s="4">
        <f>IF(A162="",IF(A161="","",SUM($C$6:C161)),B162*$C$2/12)</f>
        <v>32016.000000000069</v>
      </c>
      <c r="D162" s="4">
        <f>IF(A162="",IF(A161="","",SUM($D$6:D161)),($B$6/$I$2))</f>
        <v>33333.333333333336</v>
      </c>
      <c r="E162" s="4">
        <f>IF(A162="",IF(A161="","",SUM($E$6:E161)),C162+D162)</f>
        <v>65349.333333333401</v>
      </c>
      <c r="G162" s="1">
        <f t="shared" si="23"/>
        <v>157</v>
      </c>
      <c r="H162" s="4">
        <f t="shared" si="18"/>
        <v>7131257.4481724268</v>
      </c>
      <c r="I162" s="4">
        <f>IF(G162="",IF(G161="","",SUM($I$6:I161)),H162*$C$2/12)</f>
        <v>47565.487179310148</v>
      </c>
      <c r="J162" s="4">
        <f>IF(G162="",IF(G161="","",SUM($J$6:J161)),K162-I162)</f>
        <v>29642.634642538527</v>
      </c>
      <c r="K162" s="4">
        <f>IF(G162="",IF(G161="","",SUM(K$6:K161)),$H$6*(100%+$C$2/12)^$I$2*($C$2/12)/((100%+$C$2/12)^$I$2-1))</f>
        <v>77208.121821848676</v>
      </c>
      <c r="M162" s="44"/>
      <c r="P162" s="44">
        <f t="shared" si="19"/>
        <v>6.9444444444444397E-3</v>
      </c>
      <c r="Q162" s="44">
        <f t="shared" si="20"/>
        <v>-3.3906921180389309E-3</v>
      </c>
      <c r="R162" s="2">
        <f t="shared" si="21"/>
        <v>16705245.246915692</v>
      </c>
      <c r="S162" s="12">
        <f t="shared" si="22"/>
        <v>0.7126650983536903</v>
      </c>
    </row>
    <row r="163" spans="1:19" x14ac:dyDescent="0.35">
      <c r="A163" s="1">
        <f t="shared" si="16"/>
        <v>158</v>
      </c>
      <c r="B163" s="4">
        <f t="shared" si="17"/>
        <v>4766666.6666666707</v>
      </c>
      <c r="C163" s="4">
        <f>IF(A163="",IF(A162="","",SUM($C$6:C162)),B163*$C$2/12)</f>
        <v>31793.666666666741</v>
      </c>
      <c r="D163" s="4">
        <f>IF(A163="",IF(A162="","",SUM($D$6:D162)),($B$6/$I$2))</f>
        <v>33333.333333333336</v>
      </c>
      <c r="E163" s="4">
        <f>IF(A163="",IF(A162="","",SUM($E$6:E162)),C163+D163)</f>
        <v>65127.000000000073</v>
      </c>
      <c r="G163" s="1">
        <f t="shared" si="23"/>
        <v>158</v>
      </c>
      <c r="H163" s="4">
        <f t="shared" si="18"/>
        <v>7101614.8135298882</v>
      </c>
      <c r="I163" s="4">
        <f>IF(G163="",IF(G162="","",SUM($I$6:I162)),H163*$C$2/12)</f>
        <v>47367.770806244422</v>
      </c>
      <c r="J163" s="4">
        <f>IF(G163="",IF(G162="","",SUM($J$6:J162)),K163-I163)</f>
        <v>29840.351015604254</v>
      </c>
      <c r="K163" s="4">
        <f>IF(G163="",IF(G162="","",SUM(K$6:K162)),$H$6*(100%+$C$2/12)^$I$2*($C$2/12)/((100%+$C$2/12)^$I$2-1))</f>
        <v>77208.121821848676</v>
      </c>
      <c r="M163" s="44"/>
      <c r="P163" s="44">
        <f t="shared" si="19"/>
        <v>6.9930069930069878E-3</v>
      </c>
      <c r="Q163" s="44">
        <f t="shared" si="20"/>
        <v>-3.4022280257895248E-3</v>
      </c>
      <c r="R163" s="2">
        <f t="shared" si="21"/>
        <v>16759933.87285191</v>
      </c>
      <c r="S163" s="12">
        <f t="shared" si="22"/>
        <v>0.71559155884333081</v>
      </c>
    </row>
    <row r="164" spans="1:19" x14ac:dyDescent="0.35">
      <c r="A164" s="1">
        <f t="shared" si="16"/>
        <v>159</v>
      </c>
      <c r="B164" s="4">
        <f t="shared" si="17"/>
        <v>4733333.3333333377</v>
      </c>
      <c r="C164" s="4">
        <f>IF(A164="",IF(A163="","",SUM($C$6:C163)),B164*$C$2/12)</f>
        <v>31571.333333333405</v>
      </c>
      <c r="D164" s="4">
        <f>IF(A164="",IF(A163="","",SUM($D$6:D163)),($B$6/$I$2))</f>
        <v>33333.333333333336</v>
      </c>
      <c r="E164" s="4">
        <f>IF(A164="",IF(A163="","",SUM($E$6:E163)),C164+D164)</f>
        <v>64904.666666666744</v>
      </c>
      <c r="G164" s="1">
        <f t="shared" si="23"/>
        <v>159</v>
      </c>
      <c r="H164" s="4">
        <f t="shared" si="18"/>
        <v>7071774.4625142841</v>
      </c>
      <c r="I164" s="4">
        <f>IF(G164="",IF(G163="","",SUM($I$6:I163)),H164*$C$2/12)</f>
        <v>47168.735664970336</v>
      </c>
      <c r="J164" s="4">
        <f>IF(G164="",IF(G163="","",SUM($J$6:J163)),K164-I164)</f>
        <v>30039.38615687834</v>
      </c>
      <c r="K164" s="4">
        <f>IF(G164="",IF(G163="","",SUM(K$6:K163)),$H$6*(100%+$C$2/12)^$I$2*($C$2/12)/((100%+$C$2/12)^$I$2-1))</f>
        <v>77208.121821848676</v>
      </c>
      <c r="M164" s="44"/>
      <c r="P164" s="44">
        <f t="shared" si="19"/>
        <v>7.0422535211267547E-3</v>
      </c>
      <c r="Q164" s="44">
        <f t="shared" si="20"/>
        <v>-3.4138426970891987E-3</v>
      </c>
      <c r="R164" s="2">
        <f t="shared" si="21"/>
        <v>16814801.535118487</v>
      </c>
      <c r="S164" s="12">
        <f t="shared" si="22"/>
        <v>0.71850198032682377</v>
      </c>
    </row>
    <row r="165" spans="1:19" x14ac:dyDescent="0.35">
      <c r="A165" s="1">
        <f t="shared" si="16"/>
        <v>160</v>
      </c>
      <c r="B165" s="4">
        <f t="shared" si="17"/>
        <v>4700000.0000000047</v>
      </c>
      <c r="C165" s="4">
        <f>IF(A165="",IF(A164="","",SUM($C$6:C164)),B165*$C$2/12)</f>
        <v>31349.000000000073</v>
      </c>
      <c r="D165" s="4">
        <f>IF(A165="",IF(A164="","",SUM($D$6:D164)),($B$6/$I$2))</f>
        <v>33333.333333333336</v>
      </c>
      <c r="E165" s="4">
        <f>IF(A165="",IF(A164="","",SUM($E$6:E164)),C165+D165)</f>
        <v>64682.333333333409</v>
      </c>
      <c r="G165" s="1">
        <f t="shared" si="23"/>
        <v>160</v>
      </c>
      <c r="H165" s="4">
        <f t="shared" si="18"/>
        <v>7041735.0763574056</v>
      </c>
      <c r="I165" s="4">
        <f>IF(G165="",IF(G164="","",SUM($I$6:I164)),H165*$C$2/12)</f>
        <v>46968.372959303961</v>
      </c>
      <c r="J165" s="4">
        <f>IF(G165="",IF(G164="","",SUM($J$6:J164)),K165-I165)</f>
        <v>30239.748862544715</v>
      </c>
      <c r="K165" s="4">
        <f>IF(G165="",IF(G164="","",SUM(K$6:K164)),$H$6*(100%+$C$2/12)^$I$2*($C$2/12)/((100%+$C$2/12)^$I$2-1))</f>
        <v>77208.121821848676</v>
      </c>
      <c r="M165" s="44"/>
      <c r="P165" s="44">
        <f t="shared" si="19"/>
        <v>7.0921985815602774E-3</v>
      </c>
      <c r="Q165" s="44">
        <f t="shared" si="20"/>
        <v>-3.4255369413601819E-3</v>
      </c>
      <c r="R165" s="2">
        <f t="shared" si="21"/>
        <v>16869848.819833785</v>
      </c>
      <c r="S165" s="12">
        <f t="shared" si="22"/>
        <v>0.72139643631694905</v>
      </c>
    </row>
    <row r="166" spans="1:19" x14ac:dyDescent="0.35">
      <c r="A166" s="1">
        <f t="shared" si="16"/>
        <v>161</v>
      </c>
      <c r="B166" s="4">
        <f t="shared" si="17"/>
        <v>4666666.6666666716</v>
      </c>
      <c r="C166" s="4">
        <f>IF(A166="",IF(A165="","",SUM($C$6:C165)),B166*$C$2/12)</f>
        <v>31126.666666666744</v>
      </c>
      <c r="D166" s="4">
        <f>IF(A166="",IF(A165="","",SUM($D$6:D165)),($B$6/$I$2))</f>
        <v>33333.333333333336</v>
      </c>
      <c r="E166" s="4">
        <f>IF(A166="",IF(A165="","",SUM($E$6:E165)),C166+D166)</f>
        <v>64460.00000000008</v>
      </c>
      <c r="G166" s="1">
        <f t="shared" si="23"/>
        <v>161</v>
      </c>
      <c r="H166" s="4">
        <f t="shared" si="18"/>
        <v>7011495.3274948606</v>
      </c>
      <c r="I166" s="4">
        <f>IF(G166="",IF(G165="","",SUM($I$6:I165)),H166*$C$2/12)</f>
        <v>46766.673834390785</v>
      </c>
      <c r="J166" s="4">
        <f>IF(G166="",IF(G165="","",SUM($J$6:J165)),K166-I166)</f>
        <v>30441.44798745789</v>
      </c>
      <c r="K166" s="4">
        <f>IF(G166="",IF(G165="","",SUM(K$6:K165)),$H$6*(100%+$C$2/12)^$I$2*($C$2/12)/((100%+$C$2/12)^$I$2-1))</f>
        <v>77208.121821848676</v>
      </c>
      <c r="M166" s="44"/>
      <c r="P166" s="44">
        <f t="shared" si="19"/>
        <v>7.1428571428571357E-3</v>
      </c>
      <c r="Q166" s="44">
        <f t="shared" si="20"/>
        <v>-3.4373115791534251E-3</v>
      </c>
      <c r="R166" s="2">
        <f t="shared" si="21"/>
        <v>16925076.315034956</v>
      </c>
      <c r="S166" s="12">
        <f t="shared" si="22"/>
        <v>0.724275000017509</v>
      </c>
    </row>
    <row r="167" spans="1:19" x14ac:dyDescent="0.35">
      <c r="A167" s="1">
        <f t="shared" si="16"/>
        <v>162</v>
      </c>
      <c r="B167" s="4">
        <f t="shared" si="17"/>
        <v>4633333.3333333386</v>
      </c>
      <c r="C167" s="4">
        <f>IF(A167="",IF(A166="","",SUM($C$6:C166)),B167*$C$2/12)</f>
        <v>30904.333333333412</v>
      </c>
      <c r="D167" s="4">
        <f>IF(A167="",IF(A166="","",SUM($D$6:D166)),($B$6/$I$2))</f>
        <v>33333.333333333336</v>
      </c>
      <c r="E167" s="4">
        <f>IF(A167="",IF(A166="","",SUM($E$6:E166)),C167+D167)</f>
        <v>64237.666666666744</v>
      </c>
      <c r="G167" s="1">
        <f t="shared" si="23"/>
        <v>162</v>
      </c>
      <c r="H167" s="4">
        <f t="shared" si="18"/>
        <v>6981053.8795074029</v>
      </c>
      <c r="I167" s="4">
        <f>IF(G167="",IF(G166="","",SUM($I$6:I166)),H167*$C$2/12)</f>
        <v>46563.629376314442</v>
      </c>
      <c r="J167" s="4">
        <f>IF(G167="",IF(G166="","",SUM($J$6:J166)),K167-I167)</f>
        <v>30644.492445534233</v>
      </c>
      <c r="K167" s="4">
        <f>IF(G167="",IF(G166="","",SUM(K$6:K166)),$H$6*(100%+$C$2/12)^$I$2*($C$2/12)/((100%+$C$2/12)^$I$2-1))</f>
        <v>77208.121821848676</v>
      </c>
      <c r="M167" s="44"/>
      <c r="P167" s="44">
        <f t="shared" si="19"/>
        <v>7.1942446043165393E-3</v>
      </c>
      <c r="Q167" s="44">
        <f t="shared" si="20"/>
        <v>-3.449167442341537E-3</v>
      </c>
      <c r="R167" s="2">
        <f t="shared" si="21"/>
        <v>16980484.610684238</v>
      </c>
      <c r="S167" s="12">
        <f t="shared" si="22"/>
        <v>0.72713774432456335</v>
      </c>
    </row>
    <row r="168" spans="1:19" x14ac:dyDescent="0.35">
      <c r="A168" s="1">
        <f t="shared" si="16"/>
        <v>163</v>
      </c>
      <c r="B168" s="4">
        <f t="shared" si="17"/>
        <v>4600000.0000000056</v>
      </c>
      <c r="C168" s="4">
        <f>IF(A168="",IF(A167="","",SUM($C$6:C167)),B168*$C$2/12)</f>
        <v>30682.000000000076</v>
      </c>
      <c r="D168" s="4">
        <f>IF(A168="",IF(A167="","",SUM($D$6:D167)),($B$6/$I$2))</f>
        <v>33333.333333333336</v>
      </c>
      <c r="E168" s="4">
        <f>IF(A168="",IF(A167="","",SUM($E$6:E167)),C168+D168)</f>
        <v>64015.333333333416</v>
      </c>
      <c r="G168" s="1">
        <f t="shared" si="23"/>
        <v>163</v>
      </c>
      <c r="H168" s="4">
        <f t="shared" si="18"/>
        <v>6950409.3870618688</v>
      </c>
      <c r="I168" s="4">
        <f>IF(G168="",IF(G167="","",SUM($I$6:I167)),H168*$C$2/12)</f>
        <v>46359.230611702726</v>
      </c>
      <c r="J168" s="4">
        <f>IF(G168="",IF(G167="","",SUM($J$6:J167)),K168-I168)</f>
        <v>30848.89121014595</v>
      </c>
      <c r="K168" s="4">
        <f>IF(G168="",IF(G167="","",SUM(K$6:K167)),$H$6*(100%+$C$2/12)^$I$2*($C$2/12)/((100%+$C$2/12)^$I$2-1))</f>
        <v>77208.121821848676</v>
      </c>
      <c r="M168" s="44"/>
      <c r="P168" s="44">
        <f t="shared" si="19"/>
        <v>7.2463768115941943E-3</v>
      </c>
      <c r="Q168" s="44">
        <f t="shared" si="20"/>
        <v>-3.461105374313018E-3</v>
      </c>
      <c r="R168" s="2">
        <f t="shared" si="21"/>
        <v>17036074.29867525</v>
      </c>
      <c r="S168" s="12">
        <f t="shared" si="22"/>
        <v>0.7299847418276576</v>
      </c>
    </row>
    <row r="169" spans="1:19" x14ac:dyDescent="0.35">
      <c r="A169" s="1">
        <f t="shared" si="16"/>
        <v>164</v>
      </c>
      <c r="B169" s="4">
        <f t="shared" si="17"/>
        <v>4566666.6666666726</v>
      </c>
      <c r="C169" s="4">
        <f>IF(A169="",IF(A168="","",SUM($C$6:C168)),B169*$C$2/12)</f>
        <v>30459.666666666748</v>
      </c>
      <c r="D169" s="4">
        <f>IF(A169="",IF(A168="","",SUM($D$6:D168)),($B$6/$I$2))</f>
        <v>33333.333333333336</v>
      </c>
      <c r="E169" s="4">
        <f>IF(A169="",IF(A168="","",SUM($E$6:E168)),C169+D169)</f>
        <v>63793.000000000087</v>
      </c>
      <c r="G169" s="1">
        <f t="shared" si="23"/>
        <v>164</v>
      </c>
      <c r="H169" s="4">
        <f t="shared" si="18"/>
        <v>6919560.4958517225</v>
      </c>
      <c r="I169" s="4">
        <f>IF(G169="",IF(G168="","",SUM($I$6:I168)),H169*$C$2/12)</f>
        <v>46153.468507331047</v>
      </c>
      <c r="J169" s="4">
        <f>IF(G169="",IF(G168="","",SUM($J$6:J168)),K169-I169)</f>
        <v>31054.653314517629</v>
      </c>
      <c r="K169" s="4">
        <f>IF(G169="",IF(G168="","",SUM(K$6:K168)),$H$6*(100%+$C$2/12)^$I$2*($C$2/12)/((100%+$C$2/12)^$I$2-1))</f>
        <v>77208.121821848676</v>
      </c>
      <c r="M169" s="44"/>
      <c r="P169" s="44">
        <f t="shared" si="19"/>
        <v>7.2992700729926918E-3</v>
      </c>
      <c r="Q169" s="44">
        <f t="shared" si="20"/>
        <v>-3.4731262301739407E-3</v>
      </c>
      <c r="R169" s="2">
        <f t="shared" si="21"/>
        <v>17091845.972839318</v>
      </c>
      <c r="S169" s="12">
        <f t="shared" si="22"/>
        <v>0.73281606481104677</v>
      </c>
    </row>
    <row r="170" spans="1:19" x14ac:dyDescent="0.35">
      <c r="A170" s="1">
        <f t="shared" si="16"/>
        <v>165</v>
      </c>
      <c r="B170" s="4">
        <f t="shared" si="17"/>
        <v>4533333.3333333395</v>
      </c>
      <c r="C170" s="4">
        <f>IF(A170="",IF(A169="","",SUM($C$6:C169)),B170*$C$2/12)</f>
        <v>30237.333333333416</v>
      </c>
      <c r="D170" s="4">
        <f>IF(A170="",IF(A169="","",SUM($D$6:D169)),($B$6/$I$2))</f>
        <v>33333.333333333336</v>
      </c>
      <c r="E170" s="4">
        <f>IF(A170="",IF(A169="","",SUM($E$6:E169)),C170+D170)</f>
        <v>63570.666666666752</v>
      </c>
      <c r="G170" s="1">
        <f t="shared" si="23"/>
        <v>165</v>
      </c>
      <c r="H170" s="4">
        <f t="shared" si="18"/>
        <v>6888505.8425372047</v>
      </c>
      <c r="I170" s="4">
        <f>IF(G170="",IF(G169="","",SUM($I$6:I169)),H170*$C$2/12)</f>
        <v>45946.333969723222</v>
      </c>
      <c r="J170" s="4">
        <f>IF(G170="",IF(G169="","",SUM($J$6:J169)),K170-I170)</f>
        <v>31261.787852125453</v>
      </c>
      <c r="K170" s="4">
        <f>IF(G170="",IF(G169="","",SUM(K$6:K169)),$H$6*(100%+$C$2/12)^$I$2*($C$2/12)/((100%+$C$2/12)^$I$2-1))</f>
        <v>77208.121821848676</v>
      </c>
      <c r="M170" s="44"/>
      <c r="P170" s="44">
        <f t="shared" si="19"/>
        <v>7.3529411764705786E-3</v>
      </c>
      <c r="Q170" s="44">
        <f t="shared" si="20"/>
        <v>-3.4852308769510051E-3</v>
      </c>
      <c r="R170" s="2">
        <f t="shared" si="21"/>
        <v>17147800.228951819</v>
      </c>
      <c r="S170" s="12">
        <f t="shared" si="22"/>
        <v>0.73563178525491579</v>
      </c>
    </row>
    <row r="171" spans="1:19" x14ac:dyDescent="0.35">
      <c r="A171" s="1">
        <f t="shared" si="16"/>
        <v>166</v>
      </c>
      <c r="B171" s="4">
        <f t="shared" si="17"/>
        <v>4500000.0000000065</v>
      </c>
      <c r="C171" s="4">
        <f>IF(A171="",IF(A170="","",SUM($C$6:C170)),B171*$C$2/12)</f>
        <v>30015.000000000087</v>
      </c>
      <c r="D171" s="4">
        <f>IF(A171="",IF(A170="","",SUM($D$6:D170)),($B$6/$I$2))</f>
        <v>33333.333333333336</v>
      </c>
      <c r="E171" s="4">
        <f>IF(A171="",IF(A170="","",SUM($E$6:E170)),C171+D171)</f>
        <v>63348.333333333423</v>
      </c>
      <c r="G171" s="1">
        <f t="shared" si="23"/>
        <v>166</v>
      </c>
      <c r="H171" s="4">
        <f t="shared" si="18"/>
        <v>6857244.0546850795</v>
      </c>
      <c r="I171" s="4">
        <f>IF(G171="",IF(G170="","",SUM($I$6:I170)),H171*$C$2/12)</f>
        <v>45737.817844749545</v>
      </c>
      <c r="J171" s="4">
        <f>IF(G171="",IF(G170="","",SUM($J$6:J170)),K171-I171)</f>
        <v>31470.303977099131</v>
      </c>
      <c r="K171" s="4">
        <f>IF(G171="",IF(G170="","",SUM(K$6:K170)),$H$6*(100%+$C$2/12)^$I$2*($C$2/12)/((100%+$C$2/12)^$I$2-1))</f>
        <v>77208.121821848676</v>
      </c>
      <c r="M171" s="44"/>
      <c r="P171" s="44">
        <f t="shared" si="19"/>
        <v>7.4074074074073973E-3</v>
      </c>
      <c r="Q171" s="44">
        <f t="shared" si="20"/>
        <v>-3.4974201937999945E-3</v>
      </c>
      <c r="R171" s="2">
        <f t="shared" si="21"/>
        <v>17203937.66473854</v>
      </c>
      <c r="S171" s="12">
        <f t="shared" si="22"/>
        <v>0.73843197483659351</v>
      </c>
    </row>
    <row r="172" spans="1:19" x14ac:dyDescent="0.35">
      <c r="A172" s="1">
        <f t="shared" si="16"/>
        <v>167</v>
      </c>
      <c r="B172" s="4">
        <f t="shared" si="17"/>
        <v>4466666.6666666735</v>
      </c>
      <c r="C172" s="4">
        <f>IF(A172="",IF(A171="","",SUM($C$6:C171)),B172*$C$2/12)</f>
        <v>29792.666666666755</v>
      </c>
      <c r="D172" s="4">
        <f>IF(A172="",IF(A171="","",SUM($D$6:D171)),($B$6/$I$2))</f>
        <v>33333.333333333336</v>
      </c>
      <c r="E172" s="4">
        <f>IF(A172="",IF(A171="","",SUM($E$6:E171)),C172+D172)</f>
        <v>63126.000000000087</v>
      </c>
      <c r="G172" s="1">
        <f t="shared" si="23"/>
        <v>167</v>
      </c>
      <c r="H172" s="4">
        <f t="shared" si="18"/>
        <v>6825773.7507079802</v>
      </c>
      <c r="I172" s="4">
        <f>IF(G172="",IF(G171="","",SUM($I$6:I171)),H172*$C$2/12)</f>
        <v>45527.910917222296</v>
      </c>
      <c r="J172" s="4">
        <f>IF(G172="",IF(G171="","",SUM($J$6:J171)),K172-I172)</f>
        <v>31680.210904626379</v>
      </c>
      <c r="K172" s="4">
        <f>IF(G172="",IF(G171="","",SUM(K$6:K171)),$H$6*(100%+$C$2/12)^$I$2*($C$2/12)/((100%+$C$2/12)^$I$2-1))</f>
        <v>77208.121821848676</v>
      </c>
      <c r="M172" s="44"/>
      <c r="P172" s="44">
        <f t="shared" si="19"/>
        <v>7.4626865671641686E-3</v>
      </c>
      <c r="Q172" s="44">
        <f t="shared" si="20"/>
        <v>-3.5096950722197707E-3</v>
      </c>
      <c r="R172" s="2">
        <f t="shared" si="21"/>
        <v>17260258.879882064</v>
      </c>
      <c r="S172" s="12">
        <f t="shared" si="22"/>
        <v>0.74121670493176328</v>
      </c>
    </row>
    <row r="173" spans="1:19" x14ac:dyDescent="0.35">
      <c r="A173" s="1">
        <f t="shared" si="16"/>
        <v>168</v>
      </c>
      <c r="B173" s="4">
        <f t="shared" si="17"/>
        <v>4433333.3333333405</v>
      </c>
      <c r="C173" s="4">
        <f>IF(A173="",IF(A172="","",SUM($C$6:C172)),B173*$C$2/12)</f>
        <v>29570.333333333419</v>
      </c>
      <c r="D173" s="4">
        <f>IF(A173="",IF(A172="","",SUM($D$6:D172)),($B$6/$I$2))</f>
        <v>33333.333333333336</v>
      </c>
      <c r="E173" s="4">
        <f>IF(A173="",IF(A172="","",SUM($E$6:E172)),C173+D173)</f>
        <v>62903.666666666759</v>
      </c>
      <c r="G173" s="1">
        <f t="shared" si="23"/>
        <v>168</v>
      </c>
      <c r="H173" s="4">
        <f t="shared" si="18"/>
        <v>6794093.5398033541</v>
      </c>
      <c r="I173" s="4">
        <f>IF(G173="",IF(G172="","",SUM($I$6:I172)),H173*$C$2/12)</f>
        <v>45316.603910488433</v>
      </c>
      <c r="J173" s="4">
        <f>IF(G173="",IF(G172="","",SUM($J$6:J172)),K173-I173)</f>
        <v>31891.517911360243</v>
      </c>
      <c r="K173" s="4">
        <f>IF(G173="",IF(G172="","",SUM(K$6:K172)),$H$6*(100%+$C$2/12)^$I$2*($C$2/12)/((100%+$C$2/12)^$I$2-1))</f>
        <v>77208.121821848676</v>
      </c>
      <c r="M173" s="44"/>
      <c r="P173" s="44">
        <f t="shared" si="19"/>
        <v>7.5187969924811913E-3</v>
      </c>
      <c r="Q173" s="44">
        <f t="shared" si="20"/>
        <v>-3.5220564162679116E-3</v>
      </c>
      <c r="R173" s="2">
        <f t="shared" si="21"/>
        <v>17316764.476028185</v>
      </c>
      <c r="S173" s="12">
        <f t="shared" si="22"/>
        <v>0.74398604661566781</v>
      </c>
    </row>
    <row r="174" spans="1:19" x14ac:dyDescent="0.35">
      <c r="A174" s="1">
        <f t="shared" si="16"/>
        <v>169</v>
      </c>
      <c r="B174" s="4">
        <f t="shared" si="17"/>
        <v>4400000.0000000075</v>
      </c>
      <c r="C174" s="4">
        <f>IF(A174="",IF(A173="","",SUM($C$6:C173)),B174*$C$2/12)</f>
        <v>29348.000000000091</v>
      </c>
      <c r="D174" s="4">
        <f>IF(A174="",IF(A173="","",SUM($D$6:D173)),($B$6/$I$2))</f>
        <v>33333.333333333336</v>
      </c>
      <c r="E174" s="4">
        <f>IF(A174="",IF(A173="","",SUM($E$6:E173)),C174+D174)</f>
        <v>62681.33333333343</v>
      </c>
      <c r="G174" s="1">
        <f t="shared" si="23"/>
        <v>169</v>
      </c>
      <c r="H174" s="4">
        <f t="shared" si="18"/>
        <v>6762202.0218919935</v>
      </c>
      <c r="I174" s="4">
        <f>IF(G174="",IF(G173="","",SUM($I$6:I173)),H174*$C$2/12)</f>
        <v>45103.887486019659</v>
      </c>
      <c r="J174" s="4">
        <f>IF(G174="",IF(G173="","",SUM($J$6:J173)),K174-I174)</f>
        <v>32104.234335829016</v>
      </c>
      <c r="K174" s="4">
        <f>IF(G174="",IF(G173="","",SUM(K$6:K173)),$H$6*(100%+$C$2/12)^$I$2*($C$2/12)/((100%+$C$2/12)^$I$2-1))</f>
        <v>77208.121821848676</v>
      </c>
      <c r="M174" s="44"/>
      <c r="P174" s="44">
        <f t="shared" si="19"/>
        <v>7.5757575757575638E-3</v>
      </c>
      <c r="Q174" s="44">
        <f t="shared" si="20"/>
        <v>-3.534505142784387E-3</v>
      </c>
      <c r="R174" s="2">
        <f t="shared" si="21"/>
        <v>17373455.056792326</v>
      </c>
      <c r="S174" s="12">
        <f t="shared" si="22"/>
        <v>0.74674007066431014</v>
      </c>
    </row>
    <row r="175" spans="1:19" x14ac:dyDescent="0.35">
      <c r="A175" s="1">
        <f t="shared" si="16"/>
        <v>170</v>
      </c>
      <c r="B175" s="4">
        <f t="shared" si="17"/>
        <v>4366666.6666666744</v>
      </c>
      <c r="C175" s="4">
        <f>IF(A175="",IF(A174="","",SUM($C$6:C174)),B175*$C$2/12)</f>
        <v>29125.666666666759</v>
      </c>
      <c r="D175" s="4">
        <f>IF(A175="",IF(A174="","",SUM($D$6:D174)),($B$6/$I$2))</f>
        <v>33333.333333333336</v>
      </c>
      <c r="E175" s="4">
        <f>IF(A175="",IF(A174="","",SUM($E$6:E174)),C175+D175)</f>
        <v>62459.000000000095</v>
      </c>
      <c r="G175" s="1">
        <f t="shared" si="23"/>
        <v>170</v>
      </c>
      <c r="H175" s="4">
        <f t="shared" si="18"/>
        <v>6730097.7875561649</v>
      </c>
      <c r="I175" s="4">
        <f>IF(G175="",IF(G174="","",SUM($I$6:I174)),H175*$C$2/12)</f>
        <v>44889.752242999682</v>
      </c>
      <c r="J175" s="4">
        <f>IF(G175="",IF(G174="","",SUM($J$6:J174)),K175-I175)</f>
        <v>32318.369578848993</v>
      </c>
      <c r="K175" s="4">
        <f>IF(G175="",IF(G174="","",SUM(K$6:K174)),$H$6*(100%+$C$2/12)^$I$2*($C$2/12)/((100%+$C$2/12)^$I$2-1))</f>
        <v>77208.121821848676</v>
      </c>
      <c r="M175" s="44"/>
      <c r="P175" s="44">
        <f t="shared" si="19"/>
        <v>7.6335877862595287E-3</v>
      </c>
      <c r="Q175" s="44">
        <f t="shared" si="20"/>
        <v>-3.5470421816171014E-3</v>
      </c>
      <c r="R175" s="2">
        <f t="shared" si="21"/>
        <v>17430331.227765992</v>
      </c>
      <c r="S175" s="12">
        <f t="shared" si="22"/>
        <v>0.7494788475556502</v>
      </c>
    </row>
    <row r="176" spans="1:19" x14ac:dyDescent="0.35">
      <c r="A176" s="1">
        <f t="shared" si="16"/>
        <v>171</v>
      </c>
      <c r="B176" s="4">
        <f t="shared" si="17"/>
        <v>4333333.3333333414</v>
      </c>
      <c r="C176" s="4">
        <f>IF(A176="",IF(A175="","",SUM($C$6:C175)),B176*$C$2/12)</f>
        <v>28903.333333333427</v>
      </c>
      <c r="D176" s="4">
        <f>IF(A176="",IF(A175="","",SUM($D$6:D175)),($B$6/$I$2))</f>
        <v>33333.333333333336</v>
      </c>
      <c r="E176" s="4">
        <f>IF(A176="",IF(A175="","",SUM($E$6:E175)),C176+D176)</f>
        <v>62236.666666666759</v>
      </c>
      <c r="G176" s="1">
        <f t="shared" si="23"/>
        <v>171</v>
      </c>
      <c r="H176" s="4">
        <f t="shared" si="18"/>
        <v>6697779.4179773163</v>
      </c>
      <c r="I176" s="4">
        <f>IF(G176="",IF(G175="","",SUM($I$6:I175)),H176*$C$2/12)</f>
        <v>44674.188717908757</v>
      </c>
      <c r="J176" s="4">
        <f>IF(G176="",IF(G175="","",SUM($J$6:J175)),K176-I176)</f>
        <v>32533.933103939919</v>
      </c>
      <c r="K176" s="4">
        <f>IF(G176="",IF(G175="","",SUM(K$6:K175)),$H$6*(100%+$C$2/12)^$I$2*($C$2/12)/((100%+$C$2/12)^$I$2-1))</f>
        <v>77208.121821848676</v>
      </c>
      <c r="M176" s="44"/>
      <c r="P176" s="44">
        <f t="shared" si="19"/>
        <v>7.6923076923076789E-3</v>
      </c>
      <c r="Q176" s="44">
        <f t="shared" si="20"/>
        <v>-3.5596684758535265E-3</v>
      </c>
      <c r="R176" s="2">
        <f t="shared" si="21"/>
        <v>17487393.596523233</v>
      </c>
      <c r="S176" s="12">
        <f t="shared" si="22"/>
        <v>0.75220244747079545</v>
      </c>
    </row>
    <row r="177" spans="1:19" x14ac:dyDescent="0.35">
      <c r="A177" s="1">
        <f t="shared" si="16"/>
        <v>172</v>
      </c>
      <c r="B177" s="4">
        <f t="shared" si="17"/>
        <v>4300000.0000000084</v>
      </c>
      <c r="C177" s="4">
        <f>IF(A177="",IF(A176="","",SUM($C$6:C176)),B177*$C$2/12)</f>
        <v>28681.000000000098</v>
      </c>
      <c r="D177" s="4">
        <f>IF(A177="",IF(A176="","",SUM($D$6:D176)),($B$6/$I$2))</f>
        <v>33333.333333333336</v>
      </c>
      <c r="E177" s="4">
        <f>IF(A177="",IF(A176="","",SUM($E$6:E176)),C177+D177)</f>
        <v>62014.33333333343</v>
      </c>
      <c r="G177" s="1">
        <f t="shared" si="23"/>
        <v>172</v>
      </c>
      <c r="H177" s="4">
        <f t="shared" si="18"/>
        <v>6665245.4848733768</v>
      </c>
      <c r="I177" s="4">
        <f>IF(G177="",IF(G176="","",SUM($I$6:I176)),H177*$C$2/12)</f>
        <v>44457.187384105484</v>
      </c>
      <c r="J177" s="4">
        <f>IF(G177="",IF(G176="","",SUM($J$6:J176)),K177-I177)</f>
        <v>32750.934437743192</v>
      </c>
      <c r="K177" s="4">
        <f>IF(G177="",IF(G176="","",SUM(K$6:K176)),$H$6*(100%+$C$2/12)^$I$2*($C$2/12)/((100%+$C$2/12)^$I$2-1))</f>
        <v>77208.121821848676</v>
      </c>
      <c r="M177" s="44"/>
      <c r="P177" s="44">
        <f t="shared" si="19"/>
        <v>7.7519379844961092E-3</v>
      </c>
      <c r="Q177" s="44">
        <f t="shared" si="20"/>
        <v>-3.5723849820576536E-3</v>
      </c>
      <c r="R177" s="2">
        <f t="shared" si="21"/>
        <v>17544642.772627141</v>
      </c>
      <c r="S177" s="12">
        <f t="shared" si="22"/>
        <v>0.75491094029518824</v>
      </c>
    </row>
    <row r="178" spans="1:19" x14ac:dyDescent="0.35">
      <c r="A178" s="1">
        <f t="shared" si="16"/>
        <v>173</v>
      </c>
      <c r="B178" s="4">
        <f t="shared" si="17"/>
        <v>4266666.6666666754</v>
      </c>
      <c r="C178" s="4">
        <f>IF(A178="",IF(A177="","",SUM($C$6:C177)),B178*$C$2/12)</f>
        <v>28458.666666666762</v>
      </c>
      <c r="D178" s="4">
        <f>IF(A178="",IF(A177="","",SUM($D$6:D177)),($B$6/$I$2))</f>
        <v>33333.333333333336</v>
      </c>
      <c r="E178" s="4">
        <f>IF(A178="",IF(A177="","",SUM($E$6:E177)),C178+D178)</f>
        <v>61792.000000000102</v>
      </c>
      <c r="G178" s="1">
        <f t="shared" si="23"/>
        <v>173</v>
      </c>
      <c r="H178" s="4">
        <f t="shared" si="18"/>
        <v>6632494.5504356334</v>
      </c>
      <c r="I178" s="4">
        <f>IF(G178="",IF(G177="","",SUM($I$6:I177)),H178*$C$2/12)</f>
        <v>44238.738651405736</v>
      </c>
      <c r="J178" s="4">
        <f>IF(G178="",IF(G177="","",SUM($J$6:J177)),K178-I178)</f>
        <v>32969.383170442939</v>
      </c>
      <c r="K178" s="4">
        <f>IF(G178="",IF(G177="","",SUM(K$6:K177)),$H$6*(100%+$C$2/12)^$I$2*($C$2/12)/((100%+$C$2/12)^$I$2-1))</f>
        <v>77208.121821848676</v>
      </c>
      <c r="M178" s="44"/>
      <c r="P178" s="44">
        <f t="shared" si="19"/>
        <v>7.8124999999999844E-3</v>
      </c>
      <c r="Q178" s="44">
        <f t="shared" si="20"/>
        <v>-3.5851926705115721E-3</v>
      </c>
      <c r="R178" s="2">
        <f t="shared" si="21"/>
        <v>17602079.36763636</v>
      </c>
      <c r="S178" s="12">
        <f t="shared" si="22"/>
        <v>0.75760439561978798</v>
      </c>
    </row>
    <row r="179" spans="1:19" x14ac:dyDescent="0.35">
      <c r="A179" s="1">
        <f t="shared" si="16"/>
        <v>174</v>
      </c>
      <c r="B179" s="4">
        <f t="shared" si="17"/>
        <v>4233333.3333333423</v>
      </c>
      <c r="C179" s="4">
        <f>IF(A179="",IF(A178="","",SUM($C$6:C178)),B179*$C$2/12)</f>
        <v>28236.33333333343</v>
      </c>
      <c r="D179" s="4">
        <f>IF(A179="",IF(A178="","",SUM($D$6:D178)),($B$6/$I$2))</f>
        <v>33333.333333333336</v>
      </c>
      <c r="E179" s="4">
        <f>IF(A179="",IF(A178="","",SUM($E$6:E178)),C179+D179)</f>
        <v>61569.666666666766</v>
      </c>
      <c r="G179" s="1">
        <f t="shared" si="23"/>
        <v>174</v>
      </c>
      <c r="H179" s="4">
        <f t="shared" si="18"/>
        <v>6599525.1672651907</v>
      </c>
      <c r="I179" s="4">
        <f>IF(G179="",IF(G178="","",SUM($I$6:I178)),H179*$C$2/12)</f>
        <v>44018.832865658886</v>
      </c>
      <c r="J179" s="4">
        <f>IF(G179="",IF(G178="","",SUM($J$6:J178)),K179-I179)</f>
        <v>33189.28895618979</v>
      </c>
      <c r="K179" s="4">
        <f>IF(G179="",IF(G178="","",SUM(K$6:K178)),$H$6*(100%+$C$2/12)^$I$2*($C$2/12)/((100%+$C$2/12)^$I$2-1))</f>
        <v>77208.121821848676</v>
      </c>
      <c r="M179" s="44"/>
      <c r="P179" s="44">
        <f t="shared" si="19"/>
        <v>7.8740157480314803E-3</v>
      </c>
      <c r="Q179" s="44">
        <f t="shared" si="20"/>
        <v>-3.5980925254617976E-3</v>
      </c>
      <c r="R179" s="2">
        <f t="shared" si="21"/>
        <v>17659703.995111614</v>
      </c>
      <c r="S179" s="12">
        <f t="shared" si="22"/>
        <v>0.76028288274224909</v>
      </c>
    </row>
    <row r="180" spans="1:19" x14ac:dyDescent="0.35">
      <c r="A180" s="1">
        <f t="shared" si="16"/>
        <v>175</v>
      </c>
      <c r="B180" s="4">
        <f t="shared" si="17"/>
        <v>4200000.0000000093</v>
      </c>
      <c r="C180" s="4">
        <f>IF(A180="",IF(A179="","",SUM($C$6:C179)),B180*$C$2/12)</f>
        <v>28014.000000000102</v>
      </c>
      <c r="D180" s="4">
        <f>IF(A180="",IF(A179="","",SUM($D$6:D179)),($B$6/$I$2))</f>
        <v>33333.333333333336</v>
      </c>
      <c r="E180" s="4">
        <f>IF(A180="",IF(A179="","",SUM($E$6:E179)),C180+D180)</f>
        <v>61347.333333333438</v>
      </c>
      <c r="G180" s="1">
        <f t="shared" si="23"/>
        <v>175</v>
      </c>
      <c r="H180" s="4">
        <f t="shared" si="18"/>
        <v>6566335.8783090012</v>
      </c>
      <c r="I180" s="4">
        <f>IF(G180="",IF(G179="","",SUM($I$6:I179)),H180*$C$2/12)</f>
        <v>43797.460308321104</v>
      </c>
      <c r="J180" s="4">
        <f>IF(G180="",IF(G179="","",SUM($J$6:J179)),K180-I180)</f>
        <v>33410.661513527572</v>
      </c>
      <c r="K180" s="4">
        <f>IF(G180="",IF(G179="","",SUM(K$6:K179)),$H$6*(100%+$C$2/12)^$I$2*($C$2/12)/((100%+$C$2/12)^$I$2-1))</f>
        <v>77208.121821848676</v>
      </c>
      <c r="M180" s="44"/>
      <c r="P180" s="44">
        <f t="shared" si="19"/>
        <v>7.9365079365079187E-3</v>
      </c>
      <c r="Q180" s="44">
        <f t="shared" si="20"/>
        <v>-3.6110855453712833E-3</v>
      </c>
      <c r="R180" s="2">
        <f t="shared" si="21"/>
        <v>17717517.270622268</v>
      </c>
      <c r="S180" s="12">
        <f t="shared" si="22"/>
        <v>0.76294647066809385</v>
      </c>
    </row>
    <row r="181" spans="1:19" x14ac:dyDescent="0.35">
      <c r="A181" s="1">
        <f t="shared" si="16"/>
        <v>176</v>
      </c>
      <c r="B181" s="4">
        <f t="shared" si="17"/>
        <v>4166666.6666666758</v>
      </c>
      <c r="C181" s="4">
        <f>IF(A181="",IF(A180="","",SUM($C$6:C180)),B181*$C$2/12)</f>
        <v>27791.66666666677</v>
      </c>
      <c r="D181" s="4">
        <f>IF(A181="",IF(A180="","",SUM($D$6:D180)),($B$6/$I$2))</f>
        <v>33333.333333333336</v>
      </c>
      <c r="E181" s="4">
        <f>IF(A181="",IF(A180="","",SUM($E$6:E180)),C181+D181)</f>
        <v>61125.000000000102</v>
      </c>
      <c r="G181" s="1">
        <f t="shared" si="23"/>
        <v>176</v>
      </c>
      <c r="H181" s="4">
        <f t="shared" si="18"/>
        <v>6532925.2167954734</v>
      </c>
      <c r="I181" s="4">
        <f>IF(G181="",IF(G180="","",SUM($I$6:I180)),H181*$C$2/12)</f>
        <v>43574.611196025864</v>
      </c>
      <c r="J181" s="4">
        <f>IF(G181="",IF(G180="","",SUM($J$6:J180)),K181-I181)</f>
        <v>33633.510625822812</v>
      </c>
      <c r="K181" s="4">
        <f>IF(G181="",IF(G180="","",SUM(K$6:K180)),$H$6*(100%+$C$2/12)^$I$2*($C$2/12)/((100%+$C$2/12)^$I$2-1))</f>
        <v>77208.121821848676</v>
      </c>
      <c r="M181" s="44"/>
      <c r="P181" s="44">
        <f t="shared" si="19"/>
        <v>7.9999999999999828E-3</v>
      </c>
      <c r="Q181" s="44">
        <f t="shared" si="20"/>
        <v>-3.6241727431782209E-3</v>
      </c>
      <c r="R181" s="2">
        <f t="shared" si="21"/>
        <v>17775519.8117529</v>
      </c>
      <c r="S181" s="12">
        <f t="shared" si="22"/>
        <v>0.76559522811188119</v>
      </c>
    </row>
    <row r="182" spans="1:19" x14ac:dyDescent="0.35">
      <c r="A182" s="1">
        <f t="shared" si="16"/>
        <v>177</v>
      </c>
      <c r="B182" s="4">
        <f t="shared" si="17"/>
        <v>4133333.3333333423</v>
      </c>
      <c r="C182" s="4">
        <f>IF(A182="",IF(A181="","",SUM($C$6:C181)),B182*$C$2/12)</f>
        <v>27569.33333333343</v>
      </c>
      <c r="D182" s="4">
        <f>IF(A182="",IF(A181="","",SUM($D$6:D181)),($B$6/$I$2))</f>
        <v>33333.333333333336</v>
      </c>
      <c r="E182" s="4">
        <f>IF(A182="",IF(A181="","",SUM($E$6:E181)),C182+D182)</f>
        <v>60902.666666666766</v>
      </c>
      <c r="G182" s="1">
        <f t="shared" si="23"/>
        <v>177</v>
      </c>
      <c r="H182" s="4">
        <f t="shared" si="18"/>
        <v>6499291.7061696509</v>
      </c>
      <c r="I182" s="4">
        <f>IF(G182="",IF(G181="","",SUM($I$6:I181)),H182*$C$2/12)</f>
        <v>43350.27568015163</v>
      </c>
      <c r="J182" s="4">
        <f>IF(G182="",IF(G181="","",SUM($J$6:J181)),K182-I182)</f>
        <v>33857.846141697046</v>
      </c>
      <c r="K182" s="4">
        <f>IF(G182="",IF(G181="","",SUM(K$6:K181)),$H$6*(100%+$C$2/12)^$I$2*($C$2/12)/((100%+$C$2/12)^$I$2-1))</f>
        <v>77208.121821848676</v>
      </c>
      <c r="M182" s="44"/>
      <c r="P182" s="44">
        <f t="shared" si="19"/>
        <v>8.0645161290322405E-3</v>
      </c>
      <c r="Q182" s="44">
        <f t="shared" si="20"/>
        <v>-3.6373551465576342E-3</v>
      </c>
      <c r="R182" s="2">
        <f t="shared" si="21"/>
        <v>17833712.238109902</v>
      </c>
      <c r="S182" s="12">
        <f t="shared" si="22"/>
        <v>0.76822922349837064</v>
      </c>
    </row>
    <row r="183" spans="1:19" x14ac:dyDescent="0.35">
      <c r="A183" s="1">
        <f t="shared" si="16"/>
        <v>178</v>
      </c>
      <c r="B183" s="4">
        <f t="shared" si="17"/>
        <v>4100000.0000000088</v>
      </c>
      <c r="C183" s="4">
        <f>IF(A183="",IF(A182="","",SUM($C$6:C182)),B183*$C$2/12)</f>
        <v>27347.000000000098</v>
      </c>
      <c r="D183" s="4">
        <f>IF(A183="",IF(A182="","",SUM($D$6:D182)),($B$6/$I$2))</f>
        <v>33333.333333333336</v>
      </c>
      <c r="E183" s="4">
        <f>IF(A183="",IF(A182="","",SUM($E$6:E182)),C183+D183)</f>
        <v>60680.33333333343</v>
      </c>
      <c r="G183" s="1">
        <f t="shared" si="23"/>
        <v>178</v>
      </c>
      <c r="H183" s="4">
        <f t="shared" si="18"/>
        <v>6465433.860027954</v>
      </c>
      <c r="I183" s="4">
        <f>IF(G183="",IF(G182="","",SUM($I$6:I182)),H183*$C$2/12)</f>
        <v>43124.443846386515</v>
      </c>
      <c r="J183" s="4">
        <f>IF(G183="",IF(G182="","",SUM($J$6:J182)),K183-I183)</f>
        <v>34083.67797546216</v>
      </c>
      <c r="K183" s="4">
        <f>IF(G183="",IF(G182="","",SUM(K$6:K182)),$H$6*(100%+$C$2/12)^$I$2*($C$2/12)/((100%+$C$2/12)^$I$2-1))</f>
        <v>77208.121821848676</v>
      </c>
      <c r="M183" s="44"/>
      <c r="P183" s="44">
        <f t="shared" si="19"/>
        <v>8.1300813008129916E-3</v>
      </c>
      <c r="Q183" s="44">
        <f t="shared" si="20"/>
        <v>-3.6506337981916841E-3</v>
      </c>
      <c r="R183" s="2">
        <f t="shared" si="21"/>
        <v>17892095.17132809</v>
      </c>
      <c r="S183" s="12">
        <f t="shared" si="22"/>
        <v>0.77084852496368228</v>
      </c>
    </row>
    <row r="184" spans="1:19" x14ac:dyDescent="0.35">
      <c r="A184" s="1">
        <f t="shared" si="16"/>
        <v>179</v>
      </c>
      <c r="B184" s="4">
        <f t="shared" si="17"/>
        <v>4066666.6666666754</v>
      </c>
      <c r="C184" s="4">
        <f>IF(A184="",IF(A183="","",SUM($C$6:C183)),B184*$C$2/12)</f>
        <v>27124.666666666762</v>
      </c>
      <c r="D184" s="4">
        <f>IF(A184="",IF(A183="","",SUM($D$6:D183)),($B$6/$I$2))</f>
        <v>33333.333333333336</v>
      </c>
      <c r="E184" s="4">
        <f>IF(A184="",IF(A183="","",SUM($E$6:E183)),C184+D184)</f>
        <v>60458.000000000102</v>
      </c>
      <c r="G184" s="1">
        <f t="shared" si="23"/>
        <v>179</v>
      </c>
      <c r="H184" s="4">
        <f t="shared" si="18"/>
        <v>6431350.1820524922</v>
      </c>
      <c r="I184" s="4">
        <f>IF(G184="",IF(G183="","",SUM($I$6:I183)),H184*$C$2/12)</f>
        <v>42897.105714290185</v>
      </c>
      <c r="J184" s="4">
        <f>IF(G184="",IF(G183="","",SUM($J$6:J183)),K184-I184)</f>
        <v>34311.016107558491</v>
      </c>
      <c r="K184" s="4">
        <f>IF(G184="",IF(G183="","",SUM(K$6:K183)),$H$6*(100%+$C$2/12)^$I$2*($C$2/12)/((100%+$C$2/12)^$I$2-1))</f>
        <v>77208.121821848676</v>
      </c>
      <c r="M184" s="44"/>
      <c r="P184" s="44">
        <f t="shared" si="19"/>
        <v>8.1967213114753929E-3</v>
      </c>
      <c r="Q184" s="44">
        <f t="shared" si="20"/>
        <v>-3.6640097560438822E-3</v>
      </c>
      <c r="R184" s="2">
        <f t="shared" si="21"/>
        <v>17950669.235077355</v>
      </c>
      <c r="S184" s="12">
        <f t="shared" si="22"/>
        <v>0.77345320035645171</v>
      </c>
    </row>
    <row r="185" spans="1:19" x14ac:dyDescent="0.35">
      <c r="A185" s="1">
        <f t="shared" si="16"/>
        <v>180</v>
      </c>
      <c r="B185" s="4">
        <f t="shared" si="17"/>
        <v>4033333.3333333419</v>
      </c>
      <c r="C185" s="4">
        <f>IF(A185="",IF(A184="","",SUM($C$6:C184)),B185*$C$2/12)</f>
        <v>26902.333333333427</v>
      </c>
      <c r="D185" s="4">
        <f>IF(A185="",IF(A184="","",SUM($D$6:D184)),($B$6/$I$2))</f>
        <v>33333.333333333336</v>
      </c>
      <c r="E185" s="4">
        <f>IF(A185="",IF(A184="","",SUM($E$6:E184)),C185+D185)</f>
        <v>60235.666666666759</v>
      </c>
      <c r="G185" s="1">
        <f t="shared" si="23"/>
        <v>180</v>
      </c>
      <c r="H185" s="4">
        <f t="shared" si="18"/>
        <v>6397039.1659449339</v>
      </c>
      <c r="I185" s="4">
        <f>IF(G185="",IF(G184="","",SUM($I$6:I184)),H185*$C$2/12)</f>
        <v>42668.251236852768</v>
      </c>
      <c r="J185" s="4">
        <f>IF(G185="",IF(G184="","",SUM($J$6:J184)),K185-I185)</f>
        <v>34539.870584995908</v>
      </c>
      <c r="K185" s="4">
        <f>IF(G185="",IF(G184="","",SUM(K$6:K184)),$H$6*(100%+$C$2/12)^$I$2*($C$2/12)/((100%+$C$2/12)^$I$2-1))</f>
        <v>77208.121821848676</v>
      </c>
      <c r="M185" s="44"/>
      <c r="P185" s="44">
        <f t="shared" si="19"/>
        <v>8.2644628099173383E-3</v>
      </c>
      <c r="Q185" s="44">
        <f t="shared" si="20"/>
        <v>-3.6774840936409188E-3</v>
      </c>
      <c r="R185" s="2">
        <f t="shared" si="21"/>
        <v>18009435.055069324</v>
      </c>
      <c r="S185" s="12">
        <f t="shared" si="22"/>
        <v>0.77604331723898068</v>
      </c>
    </row>
    <row r="186" spans="1:19" x14ac:dyDescent="0.35">
      <c r="A186" s="1">
        <f t="shared" si="16"/>
        <v>181</v>
      </c>
      <c r="B186" s="4">
        <f t="shared" si="17"/>
        <v>4000000.0000000084</v>
      </c>
      <c r="C186" s="4">
        <f>IF(A186="",IF(A185="","",SUM($C$6:C185)),B186*$C$2/12)</f>
        <v>26680.000000000091</v>
      </c>
      <c r="D186" s="4">
        <f>IF(A186="",IF(A185="","",SUM($D$6:D185)),($B$6/$I$2))</f>
        <v>33333.333333333336</v>
      </c>
      <c r="E186" s="4">
        <f>IF(A186="",IF(A185="","",SUM($E$6:E185)),C186+D186)</f>
        <v>60013.33333333343</v>
      </c>
      <c r="G186" s="1">
        <f t="shared" si="23"/>
        <v>181</v>
      </c>
      <c r="H186" s="4">
        <f t="shared" si="18"/>
        <v>6362499.2953599384</v>
      </c>
      <c r="I186" s="4">
        <f>IF(G186="",IF(G185="","",SUM($I$6:I185)),H186*$C$2/12)</f>
        <v>42437.870300050847</v>
      </c>
      <c r="J186" s="4">
        <f>IF(G186="",IF(G185="","",SUM($J$6:J185)),K186-I186)</f>
        <v>34770.251521797829</v>
      </c>
      <c r="K186" s="4">
        <f>IF(G186="",IF(G185="","",SUM(K$6:K185)),$H$6*(100%+$C$2/12)^$I$2*($C$2/12)/((100%+$C$2/12)^$I$2-1))</f>
        <v>77208.121821848676</v>
      </c>
      <c r="M186" s="44"/>
      <c r="P186" s="44">
        <f t="shared" si="19"/>
        <v>8.3333333333333159E-3</v>
      </c>
      <c r="Q186" s="44">
        <f t="shared" si="20"/>
        <v>-3.691057900357952E-3</v>
      </c>
      <c r="R186" s="2">
        <f t="shared" si="21"/>
        <v>18068393.259064034</v>
      </c>
      <c r="S186" s="12">
        <f t="shared" si="22"/>
        <v>0.77861894288838318</v>
      </c>
    </row>
    <row r="187" spans="1:19" x14ac:dyDescent="0.35">
      <c r="A187" s="1">
        <f t="shared" si="16"/>
        <v>182</v>
      </c>
      <c r="B187" s="4">
        <f t="shared" si="17"/>
        <v>3966666.6666666749</v>
      </c>
      <c r="C187" s="4">
        <f>IF(A187="",IF(A186="","",SUM($C$6:C186)),B187*$C$2/12)</f>
        <v>26457.666666666759</v>
      </c>
      <c r="D187" s="4">
        <f>IF(A187="",IF(A186="","",SUM($D$6:D186)),($B$6/$I$2))</f>
        <v>33333.333333333336</v>
      </c>
      <c r="E187" s="4">
        <f>IF(A187="",IF(A186="","",SUM($E$6:E186)),C187+D187)</f>
        <v>59791.000000000095</v>
      </c>
      <c r="G187" s="1">
        <f t="shared" si="23"/>
        <v>182</v>
      </c>
      <c r="H187" s="4">
        <f t="shared" si="18"/>
        <v>6327729.0438381406</v>
      </c>
      <c r="I187" s="4">
        <f>IF(G187="",IF(G186="","",SUM($I$6:I186)),H187*$C$2/12)</f>
        <v>42205.952722400456</v>
      </c>
      <c r="J187" s="4">
        <f>IF(G187="",IF(G186="","",SUM($J$6:J186)),K187-I187)</f>
        <v>35002.16909944822</v>
      </c>
      <c r="K187" s="4">
        <f>IF(G187="",IF(G186="","",SUM(K$6:K186)),$H$6*(100%+$C$2/12)^$I$2*($C$2/12)/((100%+$C$2/12)^$I$2-1))</f>
        <v>77208.121821848676</v>
      </c>
      <c r="M187" s="44"/>
      <c r="P187" s="44">
        <f t="shared" si="19"/>
        <v>8.4033613445377991E-3</v>
      </c>
      <c r="Q187" s="44">
        <f t="shared" si="20"/>
        <v>-3.704732281715209E-3</v>
      </c>
      <c r="R187" s="2">
        <f t="shared" si="21"/>
        <v>18127544.476876646</v>
      </c>
      <c r="S187" s="12">
        <f t="shared" si="22"/>
        <v>0.78118014429772742</v>
      </c>
    </row>
    <row r="188" spans="1:19" x14ac:dyDescent="0.35">
      <c r="A188" s="1">
        <f t="shared" si="16"/>
        <v>183</v>
      </c>
      <c r="B188" s="4">
        <f t="shared" si="17"/>
        <v>3933333.3333333414</v>
      </c>
      <c r="C188" s="4">
        <f>IF(A188="",IF(A187="","",SUM($C$6:C187)),B188*$C$2/12)</f>
        <v>26235.333333333427</v>
      </c>
      <c r="D188" s="4">
        <f>IF(A188="",IF(A187="","",SUM($D$6:D187)),($B$6/$I$2))</f>
        <v>33333.333333333336</v>
      </c>
      <c r="E188" s="4">
        <f>IF(A188="",IF(A187="","",SUM($E$6:E187)),C188+D188)</f>
        <v>59568.666666666759</v>
      </c>
      <c r="G188" s="1">
        <f t="shared" si="23"/>
        <v>183</v>
      </c>
      <c r="H188" s="4">
        <f t="shared" si="18"/>
        <v>6292726.8747386923</v>
      </c>
      <c r="I188" s="4">
        <f>IF(G188="",IF(G187="","",SUM($I$6:I187)),H188*$C$2/12)</f>
        <v>41972.488254507138</v>
      </c>
      <c r="J188" s="4">
        <f>IF(G188="",IF(G187="","",SUM($J$6:J187)),K188-I188)</f>
        <v>35235.633567341538</v>
      </c>
      <c r="K188" s="4">
        <f>IF(G188="",IF(G187="","",SUM(K$6:K187)),$H$6*(100%+$C$2/12)^$I$2*($C$2/12)/((100%+$C$2/12)^$I$2-1))</f>
        <v>77208.121821848676</v>
      </c>
      <c r="M188" s="44"/>
      <c r="P188" s="44">
        <f t="shared" si="19"/>
        <v>8.4745762711864233E-3</v>
      </c>
      <c r="Q188" s="44">
        <f t="shared" si="20"/>
        <v>-3.7185083596751253E-3</v>
      </c>
      <c r="R188" s="2">
        <f t="shared" si="21"/>
        <v>18186889.340384178</v>
      </c>
      <c r="S188" s="12">
        <f t="shared" si="22"/>
        <v>0.78372698817717368</v>
      </c>
    </row>
    <row r="189" spans="1:19" x14ac:dyDescent="0.35">
      <c r="A189" s="1">
        <f t="shared" si="16"/>
        <v>184</v>
      </c>
      <c r="B189" s="4">
        <f t="shared" si="17"/>
        <v>3900000.0000000079</v>
      </c>
      <c r="C189" s="4">
        <f>IF(A189="",IF(A188="","",SUM($C$6:C188)),B189*$C$2/12)</f>
        <v>26013.000000000087</v>
      </c>
      <c r="D189" s="4">
        <f>IF(A189="",IF(A188="","",SUM($D$6:D188)),($B$6/$I$2))</f>
        <v>33333.333333333336</v>
      </c>
      <c r="E189" s="4">
        <f>IF(A189="",IF(A188="","",SUM($E$6:E188)),C189+D189)</f>
        <v>59346.333333333423</v>
      </c>
      <c r="G189" s="1">
        <f t="shared" si="23"/>
        <v>184</v>
      </c>
      <c r="H189" s="4">
        <f t="shared" si="18"/>
        <v>6257491.2411713507</v>
      </c>
      <c r="I189" s="4">
        <f>IF(G189="",IF(G188="","",SUM($I$6:I188)),H189*$C$2/12)</f>
        <v>41737.46657861297</v>
      </c>
      <c r="J189" s="4">
        <f>IF(G189="",IF(G188="","",SUM($J$6:J188)),K189-I189)</f>
        <v>35470.655243235706</v>
      </c>
      <c r="K189" s="4">
        <f>IF(G189="",IF(G188="","",SUM(K$6:K188)),$H$6*(100%+$C$2/12)^$I$2*($C$2/12)/((100%+$C$2/12)^$I$2-1))</f>
        <v>77208.121821848676</v>
      </c>
      <c r="M189" s="44"/>
      <c r="P189" s="44">
        <f t="shared" si="19"/>
        <v>8.5470085470085305E-3</v>
      </c>
      <c r="Q189" s="44">
        <f t="shared" si="20"/>
        <v>-3.7323872729511389E-3</v>
      </c>
      <c r="R189" s="2">
        <f t="shared" si="21"/>
        <v>18246428.483532242</v>
      </c>
      <c r="S189" s="12">
        <f t="shared" si="22"/>
        <v>0.7862595409551062</v>
      </c>
    </row>
    <row r="190" spans="1:19" x14ac:dyDescent="0.35">
      <c r="A190" s="1">
        <f t="shared" si="16"/>
        <v>185</v>
      </c>
      <c r="B190" s="4">
        <f t="shared" si="17"/>
        <v>3866666.6666666744</v>
      </c>
      <c r="C190" s="4">
        <f>IF(A190="",IF(A189="","",SUM($C$6:C189)),B190*$C$2/12)</f>
        <v>25790.666666666755</v>
      </c>
      <c r="D190" s="4">
        <f>IF(A190="",IF(A189="","",SUM($D$6:D189)),($B$6/$I$2))</f>
        <v>33333.333333333336</v>
      </c>
      <c r="E190" s="4">
        <f>IF(A190="",IF(A189="","",SUM($E$6:E189)),C190+D190)</f>
        <v>59124.000000000087</v>
      </c>
      <c r="G190" s="1">
        <f t="shared" si="23"/>
        <v>185</v>
      </c>
      <c r="H190" s="4">
        <f t="shared" si="18"/>
        <v>6222020.5859281151</v>
      </c>
      <c r="I190" s="4">
        <f>IF(G190="",IF(G189="","",SUM($I$6:I189)),H190*$C$2/12)</f>
        <v>41500.877308140589</v>
      </c>
      <c r="J190" s="4">
        <f>IF(G190="",IF(G189="","",SUM($J$6:J189)),K190-I190)</f>
        <v>35707.244513708087</v>
      </c>
      <c r="K190" s="4">
        <f>IF(G190="",IF(G189="","",SUM(K$6:K189)),$H$6*(100%+$C$2/12)^$I$2*($C$2/12)/((100%+$C$2/12)^$I$2-1))</f>
        <v>77208.121821848676</v>
      </c>
      <c r="M190" s="44"/>
      <c r="P190" s="44">
        <f t="shared" si="19"/>
        <v>8.6206896551723963E-3</v>
      </c>
      <c r="Q190" s="44">
        <f t="shared" si="20"/>
        <v>-3.7463701773207347E-3</v>
      </c>
      <c r="R190" s="2">
        <f t="shared" si="21"/>
        <v>18306162.542341828</v>
      </c>
      <c r="S190" s="12">
        <f t="shared" si="22"/>
        <v>0.78877786877926248</v>
      </c>
    </row>
    <row r="191" spans="1:19" x14ac:dyDescent="0.35">
      <c r="A191" s="1">
        <f t="shared" si="16"/>
        <v>186</v>
      </c>
      <c r="B191" s="4">
        <f t="shared" si="17"/>
        <v>3833333.3333333409</v>
      </c>
      <c r="C191" s="4">
        <f>IF(A191="",IF(A190="","",SUM($C$6:C190)),B191*$C$2/12)</f>
        <v>25568.333333333419</v>
      </c>
      <c r="D191" s="4">
        <f>IF(A191="",IF(A190="","",SUM($D$6:D190)),($B$6/$I$2))</f>
        <v>33333.333333333336</v>
      </c>
      <c r="E191" s="4">
        <f>IF(A191="",IF(A190="","",SUM($E$6:E190)),C191+D191)</f>
        <v>58901.666666666759</v>
      </c>
      <c r="G191" s="1">
        <f t="shared" si="23"/>
        <v>186</v>
      </c>
      <c r="H191" s="4">
        <f t="shared" si="18"/>
        <v>6186313.3414144069</v>
      </c>
      <c r="I191" s="4">
        <f>IF(G191="",IF(G190="","",SUM($I$6:I190)),H191*$C$2/12)</f>
        <v>41262.70998723415</v>
      </c>
      <c r="J191" s="4">
        <f>IF(G191="",IF(G190="","",SUM($J$6:J190)),K191-I191)</f>
        <v>35945.411834614526</v>
      </c>
      <c r="K191" s="4">
        <f>IF(G191="",IF(G190="","",SUM(K$6:K190)),$H$6*(100%+$C$2/12)^$I$2*($C$2/12)/((100%+$C$2/12)^$I$2-1))</f>
        <v>77208.121821848676</v>
      </c>
      <c r="M191" s="44"/>
      <c r="P191" s="44">
        <f t="shared" si="19"/>
        <v>8.6956521739130262E-3</v>
      </c>
      <c r="Q191" s="44">
        <f t="shared" si="20"/>
        <v>-3.760458245946285E-3</v>
      </c>
      <c r="R191" s="2">
        <f t="shared" si="21"/>
        <v>18366092.154916093</v>
      </c>
      <c r="S191" s="12">
        <f t="shared" si="22"/>
        <v>0.79128203751785786</v>
      </c>
    </row>
    <row r="192" spans="1:19" x14ac:dyDescent="0.35">
      <c r="A192" s="1">
        <f t="shared" si="16"/>
        <v>187</v>
      </c>
      <c r="B192" s="4">
        <f t="shared" si="17"/>
        <v>3800000.0000000075</v>
      </c>
      <c r="C192" s="4">
        <f>IF(A192="",IF(A191="","",SUM($C$6:C191)),B192*$C$2/12)</f>
        <v>25346.000000000084</v>
      </c>
      <c r="D192" s="4">
        <f>IF(A192="",IF(A191="","",SUM($D$6:D191)),($B$6/$I$2))</f>
        <v>33333.333333333336</v>
      </c>
      <c r="E192" s="4">
        <f>IF(A192="",IF(A191="","",SUM($E$6:E191)),C192+D192)</f>
        <v>58679.333333333416</v>
      </c>
      <c r="G192" s="1">
        <f t="shared" si="23"/>
        <v>187</v>
      </c>
      <c r="H192" s="4">
        <f t="shared" si="18"/>
        <v>6150367.9295797925</v>
      </c>
      <c r="I192" s="4">
        <f>IF(G192="",IF(G191="","",SUM($I$6:I191)),H192*$C$2/12)</f>
        <v>41022.954090297273</v>
      </c>
      <c r="J192" s="4">
        <f>IF(G192="",IF(G191="","",SUM($J$6:J191)),K192-I192)</f>
        <v>36185.167731551403</v>
      </c>
      <c r="K192" s="4">
        <f>IF(G192="",IF(G191="","",SUM(K$6:K191)),$H$6*(100%+$C$2/12)^$I$2*($C$2/12)/((100%+$C$2/12)^$I$2-1))</f>
        <v>77208.121821848676</v>
      </c>
      <c r="M192" s="44"/>
      <c r="P192" s="44">
        <f t="shared" si="19"/>
        <v>8.7719298245613874E-3</v>
      </c>
      <c r="Q192" s="44">
        <f t="shared" si="20"/>
        <v>-3.7746526697039024E-3</v>
      </c>
      <c r="R192" s="2">
        <f t="shared" si="21"/>
        <v>18426217.961447172</v>
      </c>
      <c r="S192" s="12">
        <f t="shared" si="22"/>
        <v>0.79377211276070458</v>
      </c>
    </row>
    <row r="193" spans="1:19" x14ac:dyDescent="0.35">
      <c r="A193" s="1">
        <f t="shared" si="16"/>
        <v>188</v>
      </c>
      <c r="B193" s="4">
        <f t="shared" si="17"/>
        <v>3766666.666666674</v>
      </c>
      <c r="C193" s="4">
        <f>IF(A193="",IF(A192="","",SUM($C$6:C192)),B193*$C$2/12)</f>
        <v>25123.666666666748</v>
      </c>
      <c r="D193" s="4">
        <f>IF(A193="",IF(A192="","",SUM($D$6:D192)),($B$6/$I$2))</f>
        <v>33333.333333333336</v>
      </c>
      <c r="E193" s="4">
        <f>IF(A193="",IF(A192="","",SUM($E$6:E192)),C193+D193)</f>
        <v>58457.000000000087</v>
      </c>
      <c r="G193" s="1">
        <f t="shared" si="23"/>
        <v>188</v>
      </c>
      <c r="H193" s="4">
        <f t="shared" si="18"/>
        <v>6114182.7618482411</v>
      </c>
      <c r="I193" s="4">
        <f>IF(G193="",IF(G192="","",SUM($I$6:I192)),H193*$C$2/12)</f>
        <v>40781.599021527822</v>
      </c>
      <c r="J193" s="4">
        <f>IF(G193="",IF(G192="","",SUM($J$6:J192)),K193-I193)</f>
        <v>36426.522800320854</v>
      </c>
      <c r="K193" s="4">
        <f>IF(G193="",IF(G192="","",SUM(K$6:K192)),$H$6*(100%+$C$2/12)^$I$2*($C$2/12)/((100%+$C$2/12)^$I$2-1))</f>
        <v>77208.121821848676</v>
      </c>
      <c r="M193" s="44"/>
      <c r="P193" s="44">
        <f t="shared" si="19"/>
        <v>8.8495575221238781E-3</v>
      </c>
      <c r="Q193" s="44">
        <f t="shared" si="20"/>
        <v>-3.7889546575170388E-3</v>
      </c>
      <c r="R193" s="2">
        <f t="shared" si="21"/>
        <v>18486540.604223028</v>
      </c>
      <c r="S193" s="12">
        <f t="shared" si="22"/>
        <v>0.79624815982032771</v>
      </c>
    </row>
    <row r="194" spans="1:19" x14ac:dyDescent="0.35">
      <c r="A194" s="1">
        <f t="shared" si="16"/>
        <v>189</v>
      </c>
      <c r="B194" s="4">
        <f t="shared" si="17"/>
        <v>3733333.3333333405</v>
      </c>
      <c r="C194" s="4">
        <f>IF(A194="",IF(A193="","",SUM($C$6:C193)),B194*$C$2/12)</f>
        <v>24901.333333333416</v>
      </c>
      <c r="D194" s="4">
        <f>IF(A194="",IF(A193="","",SUM($D$6:D193)),($B$6/$I$2))</f>
        <v>33333.333333333336</v>
      </c>
      <c r="E194" s="4">
        <f>IF(A194="",IF(A193="","",SUM($E$6:E193)),C194+D194)</f>
        <v>58234.666666666752</v>
      </c>
      <c r="G194" s="1">
        <f t="shared" si="23"/>
        <v>189</v>
      </c>
      <c r="H194" s="4">
        <f t="shared" si="18"/>
        <v>6077756.2390479203</v>
      </c>
      <c r="I194" s="4">
        <f>IF(G194="",IF(G193="","",SUM($I$6:I193)),H194*$C$2/12)</f>
        <v>40538.634114449684</v>
      </c>
      <c r="J194" s="4">
        <f>IF(G194="",IF(G193="","",SUM($J$6:J193)),K194-I194)</f>
        <v>36669.487707398992</v>
      </c>
      <c r="K194" s="4">
        <f>IF(G194="",IF(G193="","",SUM(K$6:K193)),$H$6*(100%+$C$2/12)^$I$2*($C$2/12)/((100%+$C$2/12)^$I$2-1))</f>
        <v>77208.121821848676</v>
      </c>
      <c r="M194" s="44"/>
      <c r="P194" s="44">
        <f t="shared" si="19"/>
        <v>8.9285714285714125E-3</v>
      </c>
      <c r="Q194" s="44">
        <f t="shared" si="20"/>
        <v>-3.8033654367027976E-3</v>
      </c>
      <c r="R194" s="2">
        <f t="shared" si="21"/>
        <v>18547060.727634307</v>
      </c>
      <c r="S194" s="12">
        <f t="shared" si="22"/>
        <v>0.79871024373307642</v>
      </c>
    </row>
    <row r="195" spans="1:19" x14ac:dyDescent="0.35">
      <c r="A195" s="1">
        <f t="shared" si="16"/>
        <v>190</v>
      </c>
      <c r="B195" s="4">
        <f t="shared" si="17"/>
        <v>3700000.000000007</v>
      </c>
      <c r="C195" s="4">
        <f>IF(A195="",IF(A194="","",SUM($C$6:C194)),B195*$C$2/12)</f>
        <v>24679.000000000084</v>
      </c>
      <c r="D195" s="4">
        <f>IF(A195="",IF(A194="","",SUM($D$6:D194)),($B$6/$I$2))</f>
        <v>33333.333333333336</v>
      </c>
      <c r="E195" s="4">
        <f>IF(A195="",IF(A194="","",SUM($E$6:E194)),C195+D195)</f>
        <v>58012.333333333416</v>
      </c>
      <c r="G195" s="1">
        <f t="shared" si="23"/>
        <v>190</v>
      </c>
      <c r="H195" s="4">
        <f t="shared" si="18"/>
        <v>6041086.7513405215</v>
      </c>
      <c r="I195" s="4">
        <f>IF(G195="",IF(G194="","",SUM($I$6:I194)),H195*$C$2/12)</f>
        <v>40294.048631441336</v>
      </c>
      <c r="J195" s="4">
        <f>IF(G195="",IF(G194="","",SUM($J$6:J194)),K195-I195)</f>
        <v>36914.07319040734</v>
      </c>
      <c r="K195" s="4">
        <f>IF(G195="",IF(G194="","",SUM(K$6:K194)),$H$6*(100%+$C$2/12)^$I$2*($C$2/12)/((100%+$C$2/12)^$I$2-1))</f>
        <v>77208.121821848676</v>
      </c>
      <c r="M195" s="44"/>
      <c r="P195" s="44">
        <f t="shared" si="19"/>
        <v>9.0090090090089933E-3</v>
      </c>
      <c r="Q195" s="44">
        <f t="shared" si="20"/>
        <v>-3.817886253319937E-3</v>
      </c>
      <c r="R195" s="2">
        <f t="shared" si="21"/>
        <v>18607778.978181224</v>
      </c>
      <c r="S195" s="12">
        <f t="shared" si="22"/>
        <v>0.80115842926023106</v>
      </c>
    </row>
    <row r="196" spans="1:19" x14ac:dyDescent="0.35">
      <c r="A196" s="1">
        <f t="shared" si="16"/>
        <v>191</v>
      </c>
      <c r="B196" s="4">
        <f t="shared" si="17"/>
        <v>3666666.6666666735</v>
      </c>
      <c r="C196" s="4">
        <f>IF(A196="",IF(A195="","",SUM($C$6:C195)),B196*$C$2/12)</f>
        <v>24456.666666666744</v>
      </c>
      <c r="D196" s="4">
        <f>IF(A196="",IF(A195="","",SUM($D$6:D195)),($B$6/$I$2))</f>
        <v>33333.333333333336</v>
      </c>
      <c r="E196" s="4">
        <f>IF(A196="",IF(A195="","",SUM($E$6:E195)),C196+D196)</f>
        <v>57790.00000000008</v>
      </c>
      <c r="G196" s="1">
        <f t="shared" si="23"/>
        <v>191</v>
      </c>
      <c r="H196" s="4">
        <f t="shared" si="18"/>
        <v>6004172.6781501146</v>
      </c>
      <c r="I196" s="4">
        <f>IF(G196="",IF(G195="","",SUM($I$6:I195)),H196*$C$2/12)</f>
        <v>40047.831763261318</v>
      </c>
      <c r="J196" s="4">
        <f>IF(G196="",IF(G195="","",SUM($J$6:J195)),K196-I196)</f>
        <v>37160.290058587358</v>
      </c>
      <c r="K196" s="4">
        <f>IF(G196="",IF(G195="","",SUM(K$6:K195)),$H$6*(100%+$C$2/12)^$I$2*($C$2/12)/((100%+$C$2/12)^$I$2-1))</f>
        <v>77208.121821848676</v>
      </c>
      <c r="M196" s="44"/>
      <c r="P196" s="44">
        <f t="shared" si="19"/>
        <v>9.0909090909090749E-3</v>
      </c>
      <c r="Q196" s="44">
        <f t="shared" si="20"/>
        <v>-3.8325183725300156E-3</v>
      </c>
      <c r="R196" s="2">
        <f t="shared" si="21"/>
        <v>18668696.004480463</v>
      </c>
      <c r="S196" s="12">
        <f t="shared" si="22"/>
        <v>0.80359278088910557</v>
      </c>
    </row>
    <row r="197" spans="1:19" x14ac:dyDescent="0.35">
      <c r="A197" s="1">
        <f t="shared" si="16"/>
        <v>192</v>
      </c>
      <c r="B197" s="4">
        <f t="shared" si="17"/>
        <v>3633333.33333334</v>
      </c>
      <c r="C197" s="4">
        <f>IF(A197="",IF(A196="","",SUM($C$6:C196)),B197*$C$2/12)</f>
        <v>24234.333333333412</v>
      </c>
      <c r="D197" s="4">
        <f>IF(A197="",IF(A196="","",SUM($D$6:D196)),($B$6/$I$2))</f>
        <v>33333.333333333336</v>
      </c>
      <c r="E197" s="4">
        <f>IF(A197="",IF(A196="","",SUM($E$6:E196)),C197+D197)</f>
        <v>57567.666666666744</v>
      </c>
      <c r="G197" s="1">
        <f t="shared" si="23"/>
        <v>192</v>
      </c>
      <c r="H197" s="4">
        <f t="shared" si="18"/>
        <v>5967012.3880915269</v>
      </c>
      <c r="I197" s="4">
        <f>IF(G197="",IF(G196="","",SUM($I$6:I196)),H197*$C$2/12)</f>
        <v>39799.97262857054</v>
      </c>
      <c r="J197" s="4">
        <f>IF(G197="",IF(G196="","",SUM($J$6:J196)),K197-I197)</f>
        <v>37408.149193278135</v>
      </c>
      <c r="K197" s="4">
        <f>IF(G197="",IF(G196="","",SUM(K$6:K196)),$H$6*(100%+$C$2/12)^$I$2*($C$2/12)/((100%+$C$2/12)^$I$2-1))</f>
        <v>77208.121821848676</v>
      </c>
      <c r="M197" s="44"/>
      <c r="P197" s="44">
        <f t="shared" si="19"/>
        <v>9.1743119266054877E-3</v>
      </c>
      <c r="Q197" s="44">
        <f t="shared" si="20"/>
        <v>-3.8472630789641018E-3</v>
      </c>
      <c r="R197" s="2">
        <f t="shared" si="21"/>
        <v>18729812.457272109</v>
      </c>
      <c r="S197" s="12">
        <f t="shared" si="22"/>
        <v>0.80601336283414582</v>
      </c>
    </row>
    <row r="198" spans="1:19" x14ac:dyDescent="0.35">
      <c r="A198" s="1">
        <f t="shared" si="16"/>
        <v>193</v>
      </c>
      <c r="B198" s="4">
        <f t="shared" si="17"/>
        <v>3600000.0000000065</v>
      </c>
      <c r="C198" s="4">
        <f>IF(A198="",IF(A197="","",SUM($C$6:C197)),B198*$C$2/12)</f>
        <v>24012.000000000076</v>
      </c>
      <c r="D198" s="4">
        <f>IF(A198="",IF(A197="","",SUM($D$6:D197)),($B$6/$I$2))</f>
        <v>33333.333333333336</v>
      </c>
      <c r="E198" s="4">
        <f>IF(A198="",IF(A197="","",SUM($E$6:E197)),C198+D198)</f>
        <v>57345.333333333416</v>
      </c>
      <c r="G198" s="1">
        <f t="shared" si="23"/>
        <v>193</v>
      </c>
      <c r="H198" s="4">
        <f t="shared" si="18"/>
        <v>5929604.2388982484</v>
      </c>
      <c r="I198" s="4">
        <f>IF(G198="",IF(G197="","",SUM($I$6:I197)),H198*$C$2/12)</f>
        <v>39550.460273451368</v>
      </c>
      <c r="J198" s="4">
        <f>IF(G198="",IF(G197="","",SUM($J$6:J197)),K198-I198)</f>
        <v>37657.661548397307</v>
      </c>
      <c r="K198" s="4">
        <f>IF(G198="",IF(G197="","",SUM(K$6:K197)),$H$6*(100%+$C$2/12)^$I$2*($C$2/12)/((100%+$C$2/12)^$I$2-1))</f>
        <v>77208.121821848676</v>
      </c>
      <c r="M198" s="44"/>
      <c r="P198" s="44">
        <f t="shared" si="19"/>
        <v>9.2592592592592431E-3</v>
      </c>
      <c r="Q198" s="44">
        <f t="shared" si="20"/>
        <v>-3.8621216770987447E-3</v>
      </c>
      <c r="R198" s="2">
        <f t="shared" si="21"/>
        <v>18791128.989426605</v>
      </c>
      <c r="S198" s="12">
        <f t="shared" si="22"/>
        <v>0.80842023903802396</v>
      </c>
    </row>
    <row r="199" spans="1:19" x14ac:dyDescent="0.35">
      <c r="A199" s="1">
        <f t="shared" si="16"/>
        <v>194</v>
      </c>
      <c r="B199" s="4">
        <f t="shared" si="17"/>
        <v>3566666.666666673</v>
      </c>
      <c r="C199" s="4">
        <f>IF(A199="",IF(A198="","",SUM($C$6:C198)),B199*$C$2/12)</f>
        <v>23789.666666666744</v>
      </c>
      <c r="D199" s="4">
        <f>IF(A199="",IF(A198="","",SUM($D$6:D198)),($B$6/$I$2))</f>
        <v>33333.333333333336</v>
      </c>
      <c r="E199" s="4">
        <f>IF(A199="",IF(A198="","",SUM($E$6:E198)),C199+D199)</f>
        <v>57123.00000000008</v>
      </c>
      <c r="G199" s="1">
        <f t="shared" si="23"/>
        <v>194</v>
      </c>
      <c r="H199" s="4">
        <f t="shared" si="18"/>
        <v>5891946.5773498509</v>
      </c>
      <c r="I199" s="4">
        <f>IF(G199="",IF(G198="","",SUM($I$6:I198)),H199*$C$2/12)</f>
        <v>39299.283670923563</v>
      </c>
      <c r="J199" s="4">
        <f>IF(G199="",IF(G198="","",SUM($J$6:J198)),K199-I199)</f>
        <v>37908.838150925112</v>
      </c>
      <c r="K199" s="4">
        <f>IF(G199="",IF(G198="","",SUM(K$6:K198)),$H$6*(100%+$C$2/12)^$I$2*($C$2/12)/((100%+$C$2/12)^$I$2-1))</f>
        <v>77208.121821848676</v>
      </c>
      <c r="M199" s="44"/>
      <c r="P199" s="44">
        <f t="shared" si="19"/>
        <v>9.3457943925233482E-3</v>
      </c>
      <c r="Q199" s="44">
        <f t="shared" si="20"/>
        <v>-3.8770954916413211E-3</v>
      </c>
      <c r="R199" s="2">
        <f t="shared" si="21"/>
        <v>18852646.255951721</v>
      </c>
      <c r="S199" s="12">
        <f t="shared" si="22"/>
        <v>0.81081347317272834</v>
      </c>
    </row>
    <row r="200" spans="1:19" x14ac:dyDescent="0.35">
      <c r="A200" s="1">
        <f t="shared" ref="A200:A263" si="24">IF($A199="","",IF($I$2&gt;=$A199+1,$A199+1,""))</f>
        <v>195</v>
      </c>
      <c r="B200" s="4">
        <f t="shared" ref="B200:B263" si="25">IF(A200="",IF(A199="","","samtals"),B199-D199)</f>
        <v>3533333.3333333395</v>
      </c>
      <c r="C200" s="4">
        <f>IF(A200="",IF(A199="","",SUM($C$6:C199)),B200*$C$2/12)</f>
        <v>23567.333333333405</v>
      </c>
      <c r="D200" s="4">
        <f>IF(A200="",IF(A199="","",SUM($D$6:D199)),($B$6/$I$2))</f>
        <v>33333.333333333336</v>
      </c>
      <c r="E200" s="4">
        <f>IF(A200="",IF(A199="","",SUM($E$6:E199)),C200+D200)</f>
        <v>56900.666666666744</v>
      </c>
      <c r="G200" s="1">
        <f t="shared" si="23"/>
        <v>195</v>
      </c>
      <c r="H200" s="4">
        <f t="shared" ref="H200:H263" si="26">IF(G200="",IF(G199="","","samtals"),H199-J199)</f>
        <v>5854037.7391989259</v>
      </c>
      <c r="I200" s="4">
        <f>IF(G200="",IF(G199="","",SUM($I$6:I199)),H200*$C$2/12)</f>
        <v>39046.431720456887</v>
      </c>
      <c r="J200" s="4">
        <f>IF(G200="",IF(G199="","",SUM($J$6:J199)),K200-I200)</f>
        <v>38161.690101391789</v>
      </c>
      <c r="K200" s="4">
        <f>IF(G200="",IF(G199="","",SUM(K$6:K199)),$H$6*(100%+$C$2/12)^$I$2*($C$2/12)/((100%+$C$2/12)^$I$2-1))</f>
        <v>77208.121821848676</v>
      </c>
      <c r="M200" s="44"/>
      <c r="P200" s="44">
        <f t="shared" ref="P200:P217" si="27">IF(A200="","",D200/B200)</f>
        <v>9.4339622641509274E-3</v>
      </c>
      <c r="Q200" s="44">
        <f t="shared" ref="Q200:Q263" si="28">IF(A200="","", (E200-E199)/E199)</f>
        <v>-3.8921858679224733E-3</v>
      </c>
      <c r="R200" s="2">
        <f t="shared" ref="R200:R263" si="29">IF(A200="","",R199+(R199*(((1+$F$1)^(1/12)-1))))</f>
        <v>18914364.913999554</v>
      </c>
      <c r="S200" s="12">
        <f t="shared" ref="S200:S263" si="30">IF(A200="", "",(R200-B200)/R200)</f>
        <v>0.81319312864064885</v>
      </c>
    </row>
    <row r="201" spans="1:19" x14ac:dyDescent="0.35">
      <c r="A201" s="1">
        <f t="shared" si="24"/>
        <v>196</v>
      </c>
      <c r="B201" s="4">
        <f t="shared" si="25"/>
        <v>3500000.0000000061</v>
      </c>
      <c r="C201" s="4">
        <f>IF(A201="",IF(A200="","",SUM($C$6:C200)),B201*$C$2/12)</f>
        <v>23345.000000000073</v>
      </c>
      <c r="D201" s="4">
        <f>IF(A201="",IF(A200="","",SUM($D$6:D200)),($B$6/$I$2))</f>
        <v>33333.333333333336</v>
      </c>
      <c r="E201" s="4">
        <f>IF(A201="",IF(A200="","",SUM($E$6:E200)),C201+D201)</f>
        <v>56678.333333333409</v>
      </c>
      <c r="G201" s="1">
        <f t="shared" ref="G201:G264" si="31">IF($A200="","",IF($I$2&gt;=$A200+1,$A200+1,""))</f>
        <v>196</v>
      </c>
      <c r="H201" s="4">
        <f t="shared" si="26"/>
        <v>5815876.0490975343</v>
      </c>
      <c r="I201" s="4">
        <f>IF(G201="",IF(G200="","",SUM($I$6:I200)),H201*$C$2/12)</f>
        <v>38791.893247480606</v>
      </c>
      <c r="J201" s="4">
        <f>IF(G201="",IF(G200="","",SUM($J$6:J200)),K201-I201)</f>
        <v>38416.22857436807</v>
      </c>
      <c r="K201" s="4">
        <f>IF(G201="",IF(G200="","",SUM(K$6:K200)),$H$6*(100%+$C$2/12)^$I$2*($C$2/12)/((100%+$C$2/12)^$I$2-1))</f>
        <v>77208.121821848676</v>
      </c>
      <c r="M201" s="44"/>
      <c r="P201" s="44">
        <f t="shared" si="27"/>
        <v>9.5238095238095073E-3</v>
      </c>
      <c r="Q201" s="44">
        <f t="shared" si="28"/>
        <v>-3.9073941723003032E-3</v>
      </c>
      <c r="R201" s="2">
        <f t="shared" si="29"/>
        <v>18976285.622873541</v>
      </c>
      <c r="S201" s="12">
        <f t="shared" si="30"/>
        <v>0.81555926857565886</v>
      </c>
    </row>
    <row r="202" spans="1:19" x14ac:dyDescent="0.35">
      <c r="A202" s="1">
        <f t="shared" si="24"/>
        <v>197</v>
      </c>
      <c r="B202" s="4">
        <f t="shared" si="25"/>
        <v>3466666.6666666726</v>
      </c>
      <c r="C202" s="4">
        <f>IF(A202="",IF(A201="","",SUM($C$6:C201)),B202*$C$2/12)</f>
        <v>23122.666666666741</v>
      </c>
      <c r="D202" s="4">
        <f>IF(A202="",IF(A201="","",SUM($D$6:D201)),($B$6/$I$2))</f>
        <v>33333.333333333336</v>
      </c>
      <c r="E202" s="4">
        <f>IF(A202="",IF(A201="","",SUM($E$6:E201)),C202+D202)</f>
        <v>56456.000000000073</v>
      </c>
      <c r="G202" s="1">
        <f t="shared" si="31"/>
        <v>197</v>
      </c>
      <c r="H202" s="4">
        <f t="shared" si="26"/>
        <v>5777459.8205231661</v>
      </c>
      <c r="I202" s="4">
        <f>IF(G202="",IF(G201="","",SUM($I$6:I201)),H202*$C$2/12)</f>
        <v>38535.657002889573</v>
      </c>
      <c r="J202" s="4">
        <f>IF(G202="",IF(G201="","",SUM($J$6:J201)),K202-I202)</f>
        <v>38672.464818959103</v>
      </c>
      <c r="K202" s="4">
        <f>IF(G202="",IF(G201="","",SUM(K$6:K201)),$H$6*(100%+$C$2/12)^$I$2*($C$2/12)/((100%+$C$2/12)^$I$2-1))</f>
        <v>77208.121821848676</v>
      </c>
      <c r="M202" s="44"/>
      <c r="P202" s="44">
        <f t="shared" si="27"/>
        <v>9.6153846153846003E-3</v>
      </c>
      <c r="Q202" s="44">
        <f t="shared" si="28"/>
        <v>-3.9227217925721551E-3</v>
      </c>
      <c r="R202" s="2">
        <f t="shared" si="29"/>
        <v>19038409.044035513</v>
      </c>
      <c r="S202" s="12">
        <f t="shared" si="30"/>
        <v>0.81791195584419207</v>
      </c>
    </row>
    <row r="203" spans="1:19" x14ac:dyDescent="0.35">
      <c r="A203" s="1">
        <f t="shared" si="24"/>
        <v>198</v>
      </c>
      <c r="B203" s="4">
        <f t="shared" si="25"/>
        <v>3433333.3333333391</v>
      </c>
      <c r="C203" s="4">
        <f>IF(A203="",IF(A202="","",SUM($C$6:C202)),B203*$C$2/12)</f>
        <v>22900.333333333401</v>
      </c>
      <c r="D203" s="4">
        <f>IF(A203="",IF(A202="","",SUM($D$6:D202)),($B$6/$I$2))</f>
        <v>33333.333333333336</v>
      </c>
      <c r="E203" s="4">
        <f>IF(A203="",IF(A202="","",SUM($E$6:E202)),C203+D203)</f>
        <v>56233.666666666737</v>
      </c>
      <c r="G203" s="1">
        <f t="shared" si="31"/>
        <v>198</v>
      </c>
      <c r="H203" s="4">
        <f t="shared" si="26"/>
        <v>5738787.355704207</v>
      </c>
      <c r="I203" s="4">
        <f>IF(G203="",IF(G202="","",SUM($I$6:I202)),H203*$C$2/12)</f>
        <v>38277.711662547117</v>
      </c>
      <c r="J203" s="4">
        <f>IF(G203="",IF(G202="","",SUM($J$6:J202)),K203-I203)</f>
        <v>38930.410159301558</v>
      </c>
      <c r="K203" s="4">
        <f>IF(G203="",IF(G202="","",SUM(K$6:K202)),$H$6*(100%+$C$2/12)^$I$2*($C$2/12)/((100%+$C$2/12)^$I$2-1))</f>
        <v>77208.121821848676</v>
      </c>
      <c r="M203" s="44"/>
      <c r="P203" s="44">
        <f t="shared" si="27"/>
        <v>9.7087378640776552E-3</v>
      </c>
      <c r="Q203" s="44">
        <f t="shared" si="28"/>
        <v>-3.9381701383969011E-3</v>
      </c>
      <c r="R203" s="2">
        <f t="shared" si="29"/>
        <v>19100735.841112748</v>
      </c>
      <c r="S203" s="12">
        <f t="shared" si="30"/>
        <v>0.82025125304631596</v>
      </c>
    </row>
    <row r="204" spans="1:19" x14ac:dyDescent="0.35">
      <c r="A204" s="1">
        <f t="shared" si="24"/>
        <v>199</v>
      </c>
      <c r="B204" s="4">
        <f t="shared" si="25"/>
        <v>3400000.0000000056</v>
      </c>
      <c r="C204" s="4">
        <f>IF(A204="",IF(A203="","",SUM($C$6:C203)),B204*$C$2/12)</f>
        <v>22678.000000000069</v>
      </c>
      <c r="D204" s="4">
        <f>IF(A204="",IF(A203="","",SUM($D$6:D203)),($B$6/$I$2))</f>
        <v>33333.333333333336</v>
      </c>
      <c r="E204" s="4">
        <f>IF(A204="",IF(A203="","",SUM($E$6:E203)),C204+D204)</f>
        <v>56011.333333333401</v>
      </c>
      <c r="G204" s="1">
        <f t="shared" si="31"/>
        <v>199</v>
      </c>
      <c r="H204" s="4">
        <f t="shared" si="26"/>
        <v>5699856.945544905</v>
      </c>
      <c r="I204" s="4">
        <f>IF(G204="",IF(G203="","",SUM($I$6:I203)),H204*$C$2/12)</f>
        <v>38018.045826784568</v>
      </c>
      <c r="J204" s="4">
        <f>IF(G204="",IF(G203="","",SUM($J$6:J203)),K204-I204)</f>
        <v>39190.075995064108</v>
      </c>
      <c r="K204" s="4">
        <f>IF(G204="",IF(G203="","",SUM(K$6:K203)),$H$6*(100%+$C$2/12)^$I$2*($C$2/12)/((100%+$C$2/12)^$I$2-1))</f>
        <v>77208.121821848676</v>
      </c>
      <c r="M204" s="44"/>
      <c r="P204" s="44">
        <f t="shared" si="27"/>
        <v>9.8039215686274352E-3</v>
      </c>
      <c r="Q204" s="44">
        <f t="shared" si="28"/>
        <v>-3.9537406417271175E-3</v>
      </c>
      <c r="R204" s="2">
        <f t="shared" si="29"/>
        <v>19163266.679905072</v>
      </c>
      <c r="S204" s="12">
        <f t="shared" si="30"/>
        <v>0.82257722251680065</v>
      </c>
    </row>
    <row r="205" spans="1:19" x14ac:dyDescent="0.35">
      <c r="A205" s="1">
        <f t="shared" si="24"/>
        <v>200</v>
      </c>
      <c r="B205" s="4">
        <f t="shared" si="25"/>
        <v>3366666.6666666721</v>
      </c>
      <c r="C205" s="4">
        <f>IF(A205="",IF(A204="","",SUM($C$6:C204)),B205*$C$2/12)</f>
        <v>22455.666666666733</v>
      </c>
      <c r="D205" s="4">
        <f>IF(A205="",IF(A204="","",SUM($D$6:D204)),($B$6/$I$2))</f>
        <v>33333.333333333336</v>
      </c>
      <c r="E205" s="4">
        <f>IF(A205="",IF(A204="","",SUM($E$6:E204)),C205+D205)</f>
        <v>55789.000000000073</v>
      </c>
      <c r="G205" s="1">
        <f t="shared" si="31"/>
        <v>200</v>
      </c>
      <c r="H205" s="4">
        <f t="shared" si="26"/>
        <v>5660666.8695498407</v>
      </c>
      <c r="I205" s="4">
        <f>IF(G205="",IF(G204="","",SUM($I$6:I204)),H205*$C$2/12)</f>
        <v>37756.64801989749</v>
      </c>
      <c r="J205" s="4">
        <f>IF(G205="",IF(G204="","",SUM($J$6:J204)),K205-I205)</f>
        <v>39451.473801951186</v>
      </c>
      <c r="K205" s="4">
        <f>IF(G205="",IF(G204="","",SUM(K$6:K204)),$H$6*(100%+$C$2/12)^$I$2*($C$2/12)/((100%+$C$2/12)^$I$2-1))</f>
        <v>77208.121821848676</v>
      </c>
      <c r="M205" s="44"/>
      <c r="P205" s="44">
        <f t="shared" si="27"/>
        <v>9.9009900990098855E-3</v>
      </c>
      <c r="Q205" s="44">
        <f t="shared" si="28"/>
        <v>-3.9694347572514169E-3</v>
      </c>
      <c r="R205" s="2">
        <f t="shared" si="29"/>
        <v>19226002.228391964</v>
      </c>
      <c r="S205" s="12">
        <f t="shared" si="30"/>
        <v>0.82488992632618374</v>
      </c>
    </row>
    <row r="206" spans="1:19" x14ac:dyDescent="0.35">
      <c r="A206" s="1">
        <f t="shared" si="24"/>
        <v>201</v>
      </c>
      <c r="B206" s="4">
        <f t="shared" si="25"/>
        <v>3333333.3333333386</v>
      </c>
      <c r="C206" s="4">
        <f>IF(A206="",IF(A205="","",SUM($C$6:C205)),B206*$C$2/12)</f>
        <v>22233.333333333401</v>
      </c>
      <c r="D206" s="4">
        <f>IF(A206="",IF(A205="","",SUM($D$6:D205)),($B$6/$I$2))</f>
        <v>33333.333333333336</v>
      </c>
      <c r="E206" s="4">
        <f>IF(A206="",IF(A205="","",SUM($E$6:E205)),C206+D206)</f>
        <v>55566.666666666737</v>
      </c>
      <c r="G206" s="1">
        <f t="shared" si="31"/>
        <v>201</v>
      </c>
      <c r="H206" s="4">
        <f t="shared" si="26"/>
        <v>5621215.3957478898</v>
      </c>
      <c r="I206" s="4">
        <f>IF(G206="",IF(G205="","",SUM($I$6:I205)),H206*$C$2/12)</f>
        <v>37493.506689638474</v>
      </c>
      <c r="J206" s="4">
        <f>IF(G206="",IF(G205="","",SUM($J$6:J205)),K206-I206)</f>
        <v>39714.615132210201</v>
      </c>
      <c r="K206" s="4">
        <f>IF(G206="",IF(G205="","",SUM(K$6:K205)),$H$6*(100%+$C$2/12)^$I$2*($C$2/12)/((100%+$C$2/12)^$I$2-1))</f>
        <v>77208.121821848676</v>
      </c>
      <c r="M206" s="44"/>
      <c r="P206" s="44">
        <f t="shared" si="27"/>
        <v>9.9999999999999846E-3</v>
      </c>
      <c r="Q206" s="44">
        <f t="shared" si="28"/>
        <v>-3.9852539628481504E-3</v>
      </c>
      <c r="R206" s="2">
        <f t="shared" si="29"/>
        <v>19288943.156739697</v>
      </c>
      <c r="S206" s="12">
        <f t="shared" si="30"/>
        <v>0.8271894262818309</v>
      </c>
    </row>
    <row r="207" spans="1:19" x14ac:dyDescent="0.35">
      <c r="A207" s="1">
        <f t="shared" si="24"/>
        <v>202</v>
      </c>
      <c r="B207" s="4">
        <f t="shared" si="25"/>
        <v>3300000.0000000051</v>
      </c>
      <c r="C207" s="4">
        <f>IF(A207="",IF(A206="","",SUM($C$6:C206)),B207*$C$2/12)</f>
        <v>22011.000000000062</v>
      </c>
      <c r="D207" s="4">
        <f>IF(A207="",IF(A206="","",SUM($D$6:D206)),($B$6/$I$2))</f>
        <v>33333.333333333336</v>
      </c>
      <c r="E207" s="4">
        <f>IF(A207="",IF(A206="","",SUM($E$6:E206)),C207+D207)</f>
        <v>55344.333333333401</v>
      </c>
      <c r="G207" s="1">
        <f t="shared" si="31"/>
        <v>202</v>
      </c>
      <c r="H207" s="4">
        <f t="shared" si="26"/>
        <v>5581500.7806156799</v>
      </c>
      <c r="I207" s="4">
        <f>IF(G207="",IF(G206="","",SUM($I$6:I206)),H207*$C$2/12)</f>
        <v>37228.610206706639</v>
      </c>
      <c r="J207" s="4">
        <f>IF(G207="",IF(G206="","",SUM($J$6:J206)),K207-I207)</f>
        <v>39979.511615142037</v>
      </c>
      <c r="K207" s="4">
        <f>IF(G207="",IF(G206="","",SUM(K$6:K206)),$H$6*(100%+$C$2/12)^$I$2*($C$2/12)/((100%+$C$2/12)^$I$2-1))</f>
        <v>77208.121821848676</v>
      </c>
      <c r="M207" s="44"/>
      <c r="P207" s="44">
        <f t="shared" si="27"/>
        <v>1.0101010101010086E-2</v>
      </c>
      <c r="Q207" s="44">
        <f t="shared" si="28"/>
        <v>-4.0011997600480293E-3</v>
      </c>
      <c r="R207" s="2">
        <f t="shared" si="29"/>
        <v>19352090.13730849</v>
      </c>
      <c r="S207" s="12">
        <f t="shared" si="30"/>
        <v>0.82947578392899257</v>
      </c>
    </row>
    <row r="208" spans="1:19" x14ac:dyDescent="0.35">
      <c r="A208" s="1">
        <f t="shared" si="24"/>
        <v>203</v>
      </c>
      <c r="B208" s="4">
        <f t="shared" si="25"/>
        <v>3266666.6666666716</v>
      </c>
      <c r="C208" s="4">
        <f>IF(A208="",IF(A207="","",SUM($C$6:C207)),B208*$C$2/12)</f>
        <v>21788.66666666673</v>
      </c>
      <c r="D208" s="4">
        <f>IF(A208="",IF(A207="","",SUM($D$6:D207)),($B$6/$I$2))</f>
        <v>33333.333333333336</v>
      </c>
      <c r="E208" s="4">
        <f>IF(A208="",IF(A207="","",SUM($E$6:E207)),C208+D208)</f>
        <v>55122.000000000065</v>
      </c>
      <c r="G208" s="1">
        <f t="shared" si="31"/>
        <v>203</v>
      </c>
      <c r="H208" s="4">
        <f t="shared" si="26"/>
        <v>5541521.2690005377</v>
      </c>
      <c r="I208" s="4">
        <f>IF(G208="",IF(G207="","",SUM($I$6:I207)),H208*$C$2/12)</f>
        <v>36961.946864233636</v>
      </c>
      <c r="J208" s="4">
        <f>IF(G208="",IF(G207="","",SUM($J$6:J207)),K208-I208)</f>
        <v>40246.17495761504</v>
      </c>
      <c r="K208" s="4">
        <f>IF(G208="",IF(G207="","",SUM(K$6:K207)),$H$6*(100%+$C$2/12)^$I$2*($C$2/12)/((100%+$C$2/12)^$I$2-1))</f>
        <v>77208.121821848676</v>
      </c>
      <c r="M208" s="44"/>
      <c r="P208" s="44">
        <f t="shared" si="27"/>
        <v>1.0204081632653047E-2</v>
      </c>
      <c r="Q208" s="44">
        <f t="shared" si="28"/>
        <v>-4.0172736745105282E-3</v>
      </c>
      <c r="R208" s="2">
        <f t="shared" si="29"/>
        <v>19415443.844659697</v>
      </c>
      <c r="S208" s="12">
        <f t="shared" si="30"/>
        <v>0.83174906055185638</v>
      </c>
    </row>
    <row r="209" spans="1:19" x14ac:dyDescent="0.35">
      <c r="A209" s="1">
        <f t="shared" si="24"/>
        <v>204</v>
      </c>
      <c r="B209" s="4">
        <f t="shared" si="25"/>
        <v>3233333.3333333381</v>
      </c>
      <c r="C209" s="4">
        <f>IF(A209="",IF(A208="","",SUM($C$6:C208)),B209*$C$2/12)</f>
        <v>21566.333333333398</v>
      </c>
      <c r="D209" s="4">
        <f>IF(A209="",IF(A208="","",SUM($D$6:D208)),($B$6/$I$2))</f>
        <v>33333.333333333336</v>
      </c>
      <c r="E209" s="4">
        <f>IF(A209="",IF(A208="","",SUM($E$6:E208)),C209+D209)</f>
        <v>54899.66666666673</v>
      </c>
      <c r="G209" s="1">
        <f t="shared" si="31"/>
        <v>204</v>
      </c>
      <c r="H209" s="4">
        <f t="shared" si="26"/>
        <v>5501275.0940429224</v>
      </c>
      <c r="I209" s="4">
        <f>IF(G209="",IF(G208="","",SUM($I$6:I208)),H209*$C$2/12)</f>
        <v>36693.504877266343</v>
      </c>
      <c r="J209" s="4">
        <f>IF(G209="",IF(G208="","",SUM($J$6:J208)),K209-I209)</f>
        <v>40514.616944582333</v>
      </c>
      <c r="K209" s="4">
        <f>IF(G209="",IF(G208="","",SUM(K$6:K208)),$H$6*(100%+$C$2/12)^$I$2*($C$2/12)/((100%+$C$2/12)^$I$2-1))</f>
        <v>77208.121821848676</v>
      </c>
      <c r="M209" s="44"/>
      <c r="P209" s="44">
        <f t="shared" si="27"/>
        <v>1.030927835051545E-2</v>
      </c>
      <c r="Q209" s="44">
        <f t="shared" si="28"/>
        <v>-4.0334772565098417E-3</v>
      </c>
      <c r="R209" s="2">
        <f t="shared" si="29"/>
        <v>19479004.955563009</v>
      </c>
      <c r="S209" s="12">
        <f t="shared" si="30"/>
        <v>0.8340093171745957</v>
      </c>
    </row>
    <row r="210" spans="1:19" x14ac:dyDescent="0.35">
      <c r="A210" s="1">
        <f t="shared" si="24"/>
        <v>205</v>
      </c>
      <c r="B210" s="4">
        <f t="shared" si="25"/>
        <v>3200000.0000000047</v>
      </c>
      <c r="C210" s="4">
        <f>IF(A210="",IF(A209="","",SUM($C$6:C209)),B210*$C$2/12)</f>
        <v>21344.000000000062</v>
      </c>
      <c r="D210" s="4">
        <f>IF(A210="",IF(A209="","",SUM($D$6:D209)),($B$6/$I$2))</f>
        <v>33333.333333333336</v>
      </c>
      <c r="E210" s="4">
        <f>IF(A210="",IF(A209="","",SUM($E$6:E209)),C210+D210)</f>
        <v>54677.333333333401</v>
      </c>
      <c r="G210" s="1">
        <f t="shared" si="31"/>
        <v>205</v>
      </c>
      <c r="H210" s="4">
        <f t="shared" si="26"/>
        <v>5460760.4770983402</v>
      </c>
      <c r="I210" s="4">
        <f>IF(G210="",IF(G209="","",SUM($I$6:I209)),H210*$C$2/12)</f>
        <v>36423.272382245981</v>
      </c>
      <c r="J210" s="4">
        <f>IF(G210="",IF(G209="","",SUM($J$6:J209)),K210-I210)</f>
        <v>40784.849439602694</v>
      </c>
      <c r="K210" s="4">
        <f>IF(G210="",IF(G209="","",SUM(K$6:K209)),$H$6*(100%+$C$2/12)^$I$2*($C$2/12)/((100%+$C$2/12)^$I$2-1))</f>
        <v>77208.121821848676</v>
      </c>
      <c r="M210" s="44"/>
      <c r="P210" s="44">
        <f t="shared" si="27"/>
        <v>1.0416666666666652E-2</v>
      </c>
      <c r="Q210" s="44">
        <f t="shared" si="28"/>
        <v>-4.0498120814333096E-3</v>
      </c>
      <c r="R210" s="2">
        <f t="shared" si="29"/>
        <v>19542774.149003685</v>
      </c>
      <c r="S210" s="12">
        <f t="shared" si="30"/>
        <v>0.83625661456241396</v>
      </c>
    </row>
    <row r="211" spans="1:19" x14ac:dyDescent="0.35">
      <c r="A211" s="1">
        <f t="shared" si="24"/>
        <v>206</v>
      </c>
      <c r="B211" s="4">
        <f t="shared" si="25"/>
        <v>3166666.6666666712</v>
      </c>
      <c r="C211" s="4">
        <f>IF(A211="",IF(A210="","",SUM($C$6:C210)),B211*$C$2/12)</f>
        <v>21121.666666666726</v>
      </c>
      <c r="D211" s="4">
        <f>IF(A211="",IF(A210="","",SUM($D$6:D210)),($B$6/$I$2))</f>
        <v>33333.333333333336</v>
      </c>
      <c r="E211" s="4">
        <f>IF(A211="",IF(A210="","",SUM($E$6:E210)),C211+D211)</f>
        <v>54455.000000000058</v>
      </c>
      <c r="G211" s="1">
        <f t="shared" si="31"/>
        <v>206</v>
      </c>
      <c r="H211" s="4">
        <f t="shared" si="26"/>
        <v>5419975.6276587378</v>
      </c>
      <c r="I211" s="4">
        <f>IF(G211="",IF(G210="","",SUM($I$6:I210)),H211*$C$2/12)</f>
        <v>36151.237436483832</v>
      </c>
      <c r="J211" s="4">
        <f>IF(G211="",IF(G210="","",SUM($J$6:J210)),K211-I211)</f>
        <v>41056.884385364843</v>
      </c>
      <c r="K211" s="4">
        <f>IF(G211="",IF(G210="","",SUM(K$6:K210)),$H$6*(100%+$C$2/12)^$I$2*($C$2/12)/((100%+$C$2/12)^$I$2-1))</f>
        <v>77208.121821848676</v>
      </c>
      <c r="M211" s="44"/>
      <c r="P211" s="44">
        <f t="shared" si="27"/>
        <v>1.052631578947367E-2</v>
      </c>
      <c r="Q211" s="44">
        <f t="shared" si="28"/>
        <v>-4.0662797502927983E-3</v>
      </c>
      <c r="R211" s="2">
        <f t="shared" si="29"/>
        <v>19606752.106189806</v>
      </c>
      <c r="S211" s="12">
        <f t="shared" si="30"/>
        <v>0.83849101322258457</v>
      </c>
    </row>
    <row r="212" spans="1:19" x14ac:dyDescent="0.35">
      <c r="A212" s="1">
        <f t="shared" si="24"/>
        <v>207</v>
      </c>
      <c r="B212" s="4">
        <f t="shared" si="25"/>
        <v>3133333.3333333377</v>
      </c>
      <c r="C212" s="4">
        <f>IF(A212="",IF(A211="","",SUM($C$6:C211)),B212*$C$2/12)</f>
        <v>20899.33333333339</v>
      </c>
      <c r="D212" s="4">
        <f>IF(A212="",IF(A211="","",SUM($D$6:D211)),($B$6/$I$2))</f>
        <v>33333.333333333336</v>
      </c>
      <c r="E212" s="4">
        <f>IF(A212="",IF(A211="","",SUM($E$6:E211)),C212+D212)</f>
        <v>54232.66666666673</v>
      </c>
      <c r="G212" s="1">
        <f t="shared" si="31"/>
        <v>207</v>
      </c>
      <c r="H212" s="4">
        <f t="shared" si="26"/>
        <v>5378918.7432733728</v>
      </c>
      <c r="I212" s="4">
        <f>IF(G212="",IF(G211="","",SUM($I$6:I211)),H212*$C$2/12)</f>
        <v>35877.388017633442</v>
      </c>
      <c r="J212" s="4">
        <f>IF(G212="",IF(G211="","",SUM($J$6:J211)),K212-I212)</f>
        <v>41330.733804215233</v>
      </c>
      <c r="K212" s="4">
        <f>IF(G212="",IF(G211="","",SUM(K$6:K211)),$H$6*(100%+$C$2/12)^$I$2*($C$2/12)/((100%+$C$2/12)^$I$2-1))</f>
        <v>77208.121821848676</v>
      </c>
      <c r="M212" s="44"/>
      <c r="P212" s="44">
        <f t="shared" si="27"/>
        <v>1.0638297872340411E-2</v>
      </c>
      <c r="Q212" s="44">
        <f t="shared" si="28"/>
        <v>-4.0828818902456749E-3</v>
      </c>
      <c r="R212" s="2">
        <f t="shared" si="29"/>
        <v>19670939.510559551</v>
      </c>
      <c r="S212" s="12">
        <f t="shared" si="30"/>
        <v>0.84071257340548811</v>
      </c>
    </row>
    <row r="213" spans="1:19" x14ac:dyDescent="0.35">
      <c r="A213" s="1">
        <f t="shared" si="24"/>
        <v>208</v>
      </c>
      <c r="B213" s="4">
        <f t="shared" si="25"/>
        <v>3100000.0000000042</v>
      </c>
      <c r="C213" s="4">
        <f>IF(A213="",IF(A212="","",SUM($C$6:C212)),B213*$C$2/12)</f>
        <v>20677.000000000055</v>
      </c>
      <c r="D213" s="4">
        <f>IF(A213="",IF(A212="","",SUM($D$6:D212)),($B$6/$I$2))</f>
        <v>33333.333333333336</v>
      </c>
      <c r="E213" s="4">
        <f>IF(A213="",IF(A212="","",SUM($E$6:E212)),C213+D213)</f>
        <v>54010.333333333387</v>
      </c>
      <c r="G213" s="1">
        <f t="shared" si="31"/>
        <v>208</v>
      </c>
      <c r="H213" s="4">
        <f t="shared" si="26"/>
        <v>5337588.0094691571</v>
      </c>
      <c r="I213" s="4">
        <f>IF(G213="",IF(G212="","",SUM($I$6:I212)),H213*$C$2/12)</f>
        <v>35601.712023159329</v>
      </c>
      <c r="J213" s="4">
        <f>IF(G213="",IF(G212="","",SUM($J$6:J212)),K213-I213)</f>
        <v>41606.409798689347</v>
      </c>
      <c r="K213" s="4">
        <f>IF(G213="",IF(G212="","",SUM(K$6:K212)),$H$6*(100%+$C$2/12)^$I$2*($C$2/12)/((100%+$C$2/12)^$I$2-1))</f>
        <v>77208.121821848676</v>
      </c>
      <c r="M213" s="44"/>
      <c r="P213" s="44">
        <f t="shared" si="27"/>
        <v>1.0752688172042998E-2</v>
      </c>
      <c r="Q213" s="44">
        <f t="shared" si="28"/>
        <v>-4.0996201551342258E-3</v>
      </c>
      <c r="R213" s="2">
        <f t="shared" si="29"/>
        <v>19735337.047788497</v>
      </c>
      <c r="S213" s="12">
        <f t="shared" si="30"/>
        <v>0.8429213551056437</v>
      </c>
    </row>
    <row r="214" spans="1:19" x14ac:dyDescent="0.35">
      <c r="A214" s="1">
        <f t="shared" si="24"/>
        <v>209</v>
      </c>
      <c r="B214" s="4">
        <f t="shared" si="25"/>
        <v>3066666.6666666707</v>
      </c>
      <c r="C214" s="4">
        <f>IF(A214="",IF(A213="","",SUM($C$6:C213)),B214*$C$2/12)</f>
        <v>20454.666666666722</v>
      </c>
      <c r="D214" s="4">
        <f>IF(A214="",IF(A213="","",SUM($D$6:D213)),($B$6/$I$2))</f>
        <v>33333.333333333336</v>
      </c>
      <c r="E214" s="4">
        <f>IF(A214="",IF(A213="","",SUM($E$6:E213)),C214+D214)</f>
        <v>53788.000000000058</v>
      </c>
      <c r="G214" s="1">
        <f t="shared" si="31"/>
        <v>209</v>
      </c>
      <c r="H214" s="4">
        <f t="shared" si="26"/>
        <v>5295981.5996704679</v>
      </c>
      <c r="I214" s="4">
        <f>IF(G214="",IF(G213="","",SUM($I$6:I213)),H214*$C$2/12)</f>
        <v>35324.197269802069</v>
      </c>
      <c r="J214" s="4">
        <f>IF(G214="",IF(G213="","",SUM($J$6:J213)),K214-I214)</f>
        <v>41883.924552046607</v>
      </c>
      <c r="K214" s="4">
        <f>IF(G214="",IF(G213="","",SUM(K$6:K213)),$H$6*(100%+$C$2/12)^$I$2*($C$2/12)/((100%+$C$2/12)^$I$2-1))</f>
        <v>77208.121821848676</v>
      </c>
      <c r="M214" s="44"/>
      <c r="P214" s="44">
        <f t="shared" si="27"/>
        <v>1.086956521739129E-2</v>
      </c>
      <c r="Q214" s="44">
        <f t="shared" si="28"/>
        <v>-4.116496226030727E-3</v>
      </c>
      <c r="R214" s="2">
        <f t="shared" si="29"/>
        <v>19799945.405796945</v>
      </c>
      <c r="S214" s="12">
        <f t="shared" si="30"/>
        <v>0.84511741806273744</v>
      </c>
    </row>
    <row r="215" spans="1:19" x14ac:dyDescent="0.35">
      <c r="A215" s="1">
        <f t="shared" si="24"/>
        <v>210</v>
      </c>
      <c r="B215" s="4">
        <f t="shared" si="25"/>
        <v>3033333.3333333372</v>
      </c>
      <c r="C215" s="4">
        <f>IF(A215="",IF(A214="","",SUM($C$6:C214)),B215*$C$2/12)</f>
        <v>20232.333333333387</v>
      </c>
      <c r="D215" s="4">
        <f>IF(A215="",IF(A214="","",SUM($D$6:D214)),($B$6/$I$2))</f>
        <v>33333.333333333336</v>
      </c>
      <c r="E215" s="4">
        <f>IF(A215="",IF(A214="","",SUM($E$6:E214)),C215+D215)</f>
        <v>53565.666666666722</v>
      </c>
      <c r="G215" s="1">
        <f t="shared" si="31"/>
        <v>210</v>
      </c>
      <c r="H215" s="4">
        <f t="shared" si="26"/>
        <v>5254097.6751184212</v>
      </c>
      <c r="I215" s="4">
        <f>IF(G215="",IF(G214="","",SUM($I$6:I214)),H215*$C$2/12)</f>
        <v>35044.831493039914</v>
      </c>
      <c r="J215" s="4">
        <f>IF(G215="",IF(G214="","",SUM($J$6:J214)),K215-I215)</f>
        <v>42163.290328808762</v>
      </c>
      <c r="K215" s="4">
        <f>IF(G215="",IF(G214="","",SUM(K$6:K214)),$H$6*(100%+$C$2/12)^$I$2*($C$2/12)/((100%+$C$2/12)^$I$2-1))</f>
        <v>77208.121821848676</v>
      </c>
      <c r="M215" s="44"/>
      <c r="P215" s="44">
        <f t="shared" si="27"/>
        <v>1.0989010989010976E-2</v>
      </c>
      <c r="Q215" s="44">
        <f t="shared" si="28"/>
        <v>-4.1335118118044087E-3</v>
      </c>
      <c r="R215" s="2">
        <f t="shared" si="29"/>
        <v>19864765.27475727</v>
      </c>
      <c r="S215" s="12">
        <f t="shared" si="30"/>
        <v>0.8473008217626472</v>
      </c>
    </row>
    <row r="216" spans="1:19" x14ac:dyDescent="0.35">
      <c r="A216" s="1">
        <f t="shared" si="24"/>
        <v>211</v>
      </c>
      <c r="B216" s="4">
        <f t="shared" si="25"/>
        <v>3000000.0000000037</v>
      </c>
      <c r="C216" s="4">
        <f>IF(A216="",IF(A215="","",SUM($C$6:C215)),B216*$C$2/12)</f>
        <v>20010.000000000055</v>
      </c>
      <c r="D216" s="4">
        <f>IF(A216="",IF(A215="","",SUM($D$6:D215)),($B$6/$I$2))</f>
        <v>33333.333333333336</v>
      </c>
      <c r="E216" s="4">
        <f>IF(A216="",IF(A215="","",SUM($E$6:E215)),C216+D216)</f>
        <v>53343.333333333387</v>
      </c>
      <c r="G216" s="1">
        <f t="shared" si="31"/>
        <v>211</v>
      </c>
      <c r="H216" s="4">
        <f t="shared" si="26"/>
        <v>5211934.3847896121</v>
      </c>
      <c r="I216" s="4">
        <f>IF(G216="",IF(G215="","",SUM($I$6:I215)),H216*$C$2/12)</f>
        <v>34763.602346546766</v>
      </c>
      <c r="J216" s="4">
        <f>IF(G216="",IF(G215="","",SUM($J$6:J215)),K216-I216)</f>
        <v>42444.51947530191</v>
      </c>
      <c r="K216" s="4">
        <f>IF(G216="",IF(G215="","",SUM(K$6:K215)),$H$6*(100%+$C$2/12)^$I$2*($C$2/12)/((100%+$C$2/12)^$I$2-1))</f>
        <v>77208.121821848676</v>
      </c>
      <c r="M216" s="44"/>
      <c r="P216" s="44">
        <f t="shared" si="27"/>
        <v>1.1111111111111098E-2</v>
      </c>
      <c r="Q216" s="44">
        <f t="shared" si="28"/>
        <v>-4.1506686496948081E-3</v>
      </c>
      <c r="R216" s="2">
        <f t="shared" si="29"/>
        <v>19929797.347101286</v>
      </c>
      <c r="S216" s="12">
        <f t="shared" si="30"/>
        <v>0.84947162543846222</v>
      </c>
    </row>
    <row r="217" spans="1:19" x14ac:dyDescent="0.35">
      <c r="A217" s="1">
        <f t="shared" si="24"/>
        <v>212</v>
      </c>
      <c r="B217" s="4">
        <f t="shared" si="25"/>
        <v>2966666.6666666702</v>
      </c>
      <c r="C217" s="4">
        <f>IF(A217="",IF(A216="","",SUM($C$6:C216)),B217*$C$2/12)</f>
        <v>19787.666666666719</v>
      </c>
      <c r="D217" s="4">
        <f>IF(A217="",IF(A216="","",SUM($D$6:D216)),($B$6/$I$2))</f>
        <v>33333.333333333336</v>
      </c>
      <c r="E217" s="4">
        <f>IF(A217="",IF(A216="","",SUM($E$6:E216)),C217+D217)</f>
        <v>53121.000000000058</v>
      </c>
      <c r="G217" s="1">
        <f t="shared" si="31"/>
        <v>212</v>
      </c>
      <c r="H217" s="4">
        <f t="shared" si="26"/>
        <v>5169489.8653143104</v>
      </c>
      <c r="I217" s="4">
        <f>IF(G217="",IF(G216="","",SUM($I$6:I216)),H217*$C$2/12)</f>
        <v>34480.497401646498</v>
      </c>
      <c r="J217" s="4">
        <f>IF(G217="",IF(G216="","",SUM($J$6:J216)),K217-I217)</f>
        <v>42727.624420202177</v>
      </c>
      <c r="K217" s="4">
        <f>IF(G217="",IF(G216="","",SUM(K$6:K216)),$H$6*(100%+$C$2/12)^$I$2*($C$2/12)/((100%+$C$2/12)^$I$2-1))</f>
        <v>77208.121821848676</v>
      </c>
      <c r="M217" s="44"/>
      <c r="P217" s="44">
        <f t="shared" si="27"/>
        <v>1.1235955056179763E-2</v>
      </c>
      <c r="Q217" s="44">
        <f t="shared" si="28"/>
        <v>-4.1679685059050481E-3</v>
      </c>
      <c r="R217" s="2">
        <f t="shared" si="29"/>
        <v>19995042.317527656</v>
      </c>
      <c r="S217" s="12">
        <f t="shared" si="30"/>
        <v>0.85162988807150009</v>
      </c>
    </row>
    <row r="218" spans="1:19" x14ac:dyDescent="0.35">
      <c r="A218" s="1">
        <f t="shared" si="24"/>
        <v>213</v>
      </c>
      <c r="B218" s="4">
        <f t="shared" si="25"/>
        <v>2933333.3333333367</v>
      </c>
      <c r="C218" s="4">
        <f>IF(A218="",IF(A217="","",SUM($C$6:C217)),B218*$C$2/12)</f>
        <v>19565.333333333383</v>
      </c>
      <c r="D218" s="4">
        <f>IF(A218="",IF(A217="","",SUM($D$6:D217)),($B$6/$I$2))</f>
        <v>33333.333333333336</v>
      </c>
      <c r="E218" s="4">
        <f>IF(A218="",IF(A217="","",SUM($E$6:E217)),C218+D218)</f>
        <v>52898.666666666715</v>
      </c>
      <c r="G218" s="1">
        <f t="shared" si="31"/>
        <v>213</v>
      </c>
      <c r="H218" s="4">
        <f t="shared" si="26"/>
        <v>5126762.2408941081</v>
      </c>
      <c r="I218" s="4">
        <f>IF(G218="",IF(G217="","",SUM($I$6:I217)),H218*$C$2/12)</f>
        <v>34195.504146763749</v>
      </c>
      <c r="J218" s="4">
        <f>IF(G218="",IF(G217="","",SUM($J$6:J217)),K218-I218)</f>
        <v>43012.617675084926</v>
      </c>
      <c r="K218" s="4">
        <f>IF(G218="",IF(G217="","",SUM(K$6:K217)),$H$6*(100%+$C$2/12)^$I$2*($C$2/12)/((100%+$C$2/12)^$I$2-1))</f>
        <v>77208.121821848676</v>
      </c>
      <c r="M218" s="44"/>
      <c r="P218" s="44">
        <f>IF(A218="","",D218/B218)</f>
        <v>1.1363636363636352E-2</v>
      </c>
      <c r="Q218" s="44">
        <f t="shared" si="28"/>
        <v>-4.1854131762079552E-3</v>
      </c>
      <c r="R218" s="2">
        <f t="shared" si="29"/>
        <v>20060500.883009296</v>
      </c>
      <c r="S218" s="12">
        <f t="shared" si="30"/>
        <v>0.85377566839231867</v>
      </c>
    </row>
    <row r="219" spans="1:19" x14ac:dyDescent="0.35">
      <c r="A219" s="1">
        <f t="shared" si="24"/>
        <v>214</v>
      </c>
      <c r="B219" s="4">
        <f t="shared" si="25"/>
        <v>2900000.0000000033</v>
      </c>
      <c r="C219" s="4">
        <f>IF(A219="",IF(A218="","",SUM($C$6:C218)),B219*$C$2/12)</f>
        <v>19343.000000000047</v>
      </c>
      <c r="D219" s="4">
        <f>IF(A219="",IF(A218="","",SUM($D$6:D218)),($B$6/$I$2))</f>
        <v>33333.333333333336</v>
      </c>
      <c r="E219" s="4">
        <f>IF(A219="",IF(A218="","",SUM($E$6:E218)),C219+D219)</f>
        <v>52676.333333333387</v>
      </c>
      <c r="G219" s="1">
        <f t="shared" si="31"/>
        <v>214</v>
      </c>
      <c r="H219" s="4">
        <f t="shared" si="26"/>
        <v>5083749.6232190235</v>
      </c>
      <c r="I219" s="4">
        <f>IF(G219="",IF(G218="","",SUM($I$6:I218)),H219*$C$2/12)</f>
        <v>33908.609986870935</v>
      </c>
      <c r="J219" s="4">
        <f>IF(G219="",IF(G218="","",SUM($J$6:J218)),K219-I219)</f>
        <v>43299.51183497774</v>
      </c>
      <c r="K219" s="4">
        <f>IF(G219="",IF(G218="","",SUM(K$6:K218)),$H$6*(100%+$C$2/12)^$I$2*($C$2/12)/((100%+$C$2/12)^$I$2-1))</f>
        <v>77208.121821848676</v>
      </c>
      <c r="M219" s="44"/>
      <c r="P219" s="44">
        <f t="shared" ref="P219:P282" si="32">IF(A219="","",D219/B219)</f>
        <v>1.1494252873563206E-2</v>
      </c>
      <c r="Q219" s="44">
        <f t="shared" si="28"/>
        <v>-4.2030044865654136E-3</v>
      </c>
      <c r="R219" s="2">
        <f t="shared" si="29"/>
        <v>20126173.742800839</v>
      </c>
      <c r="S219" s="12">
        <f t="shared" si="30"/>
        <v>0.8559090248817246</v>
      </c>
    </row>
    <row r="220" spans="1:19" x14ac:dyDescent="0.35">
      <c r="A220" s="1">
        <f t="shared" si="24"/>
        <v>215</v>
      </c>
      <c r="B220" s="4">
        <f t="shared" si="25"/>
        <v>2866666.6666666698</v>
      </c>
      <c r="C220" s="4">
        <f>IF(A220="",IF(A219="","",SUM($C$6:C219)),B220*$C$2/12)</f>
        <v>19120.666666666712</v>
      </c>
      <c r="D220" s="4">
        <f>IF(A220="",IF(A219="","",SUM($D$6:D219)),($B$6/$I$2))</f>
        <v>33333.333333333336</v>
      </c>
      <c r="E220" s="4">
        <f>IF(A220="",IF(A219="","",SUM($E$6:E219)),C220+D220)</f>
        <v>52454.000000000044</v>
      </c>
      <c r="G220" s="1">
        <f t="shared" si="31"/>
        <v>215</v>
      </c>
      <c r="H220" s="4">
        <f t="shared" si="26"/>
        <v>5040450.1113840453</v>
      </c>
      <c r="I220" s="4">
        <f>IF(G220="",IF(G219="","",SUM($I$6:I219)),H220*$C$2/12)</f>
        <v>33619.802242931626</v>
      </c>
      <c r="J220" s="4">
        <f>IF(G220="",IF(G219="","",SUM($J$6:J219)),K220-I220)</f>
        <v>43588.31957891705</v>
      </c>
      <c r="K220" s="4">
        <f>IF(G220="",IF(G219="","",SUM(K$6:K219)),$H$6*(100%+$C$2/12)^$I$2*($C$2/12)/((100%+$C$2/12)^$I$2-1))</f>
        <v>77208.121821848676</v>
      </c>
      <c r="M220" s="44"/>
      <c r="P220" s="44">
        <f t="shared" si="32"/>
        <v>1.1627906976744174E-2</v>
      </c>
      <c r="Q220" s="44">
        <f t="shared" si="28"/>
        <v>-4.2207442937690449E-3</v>
      </c>
      <c r="R220" s="2">
        <f t="shared" si="29"/>
        <v>20192061.598446093</v>
      </c>
      <c r="S220" s="12">
        <f t="shared" si="30"/>
        <v>0.8580300157717784</v>
      </c>
    </row>
    <row r="221" spans="1:19" x14ac:dyDescent="0.35">
      <c r="A221" s="1">
        <f t="shared" si="24"/>
        <v>216</v>
      </c>
      <c r="B221" s="4">
        <f t="shared" si="25"/>
        <v>2833333.3333333363</v>
      </c>
      <c r="C221" s="4">
        <f>IF(A221="",IF(A220="","",SUM($C$6:C220)),B221*$C$2/12)</f>
        <v>18898.333333333379</v>
      </c>
      <c r="D221" s="4">
        <f>IF(A221="",IF(A220="","",SUM($D$6:D220)),($B$6/$I$2))</f>
        <v>33333.333333333336</v>
      </c>
      <c r="E221" s="4">
        <f>IF(A221="",IF(A220="","",SUM($E$6:E220)),C221+D221)</f>
        <v>52231.666666666715</v>
      </c>
      <c r="G221" s="1">
        <f t="shared" si="31"/>
        <v>216</v>
      </c>
      <c r="H221" s="4">
        <f t="shared" si="26"/>
        <v>4996861.7918051286</v>
      </c>
      <c r="I221" s="4">
        <f>IF(G221="",IF(G220="","",SUM($I$6:I220)),H221*$C$2/12)</f>
        <v>33329.068151340252</v>
      </c>
      <c r="J221" s="4">
        <f>IF(G221="",IF(G220="","",SUM($J$6:J220)),K221-I221)</f>
        <v>43879.053670508423</v>
      </c>
      <c r="K221" s="4">
        <f>IF(G221="",IF(G220="","",SUM(K$6:K220)),$H$6*(100%+$C$2/12)^$I$2*($C$2/12)/((100%+$C$2/12)^$I$2-1))</f>
        <v>77208.121821848676</v>
      </c>
      <c r="M221" s="44"/>
      <c r="P221" s="44">
        <f t="shared" si="32"/>
        <v>1.1764705882352931E-2</v>
      </c>
      <c r="Q221" s="44">
        <f t="shared" si="28"/>
        <v>-4.2386344860893032E-3</v>
      </c>
      <c r="R221" s="2">
        <f t="shared" si="29"/>
        <v>20258165.153785538</v>
      </c>
      <c r="S221" s="12">
        <f t="shared" si="30"/>
        <v>0.86013869904679474</v>
      </c>
    </row>
    <row r="222" spans="1:19" x14ac:dyDescent="0.35">
      <c r="A222" s="1">
        <f t="shared" si="24"/>
        <v>217</v>
      </c>
      <c r="B222" s="4">
        <f t="shared" si="25"/>
        <v>2800000.0000000028</v>
      </c>
      <c r="C222" s="4">
        <f>IF(A222="",IF(A221="","",SUM($C$6:C221)),B222*$C$2/12)</f>
        <v>18676.000000000044</v>
      </c>
      <c r="D222" s="4">
        <f>IF(A222="",IF(A221="","",SUM($D$6:D221)),($B$6/$I$2))</f>
        <v>33333.333333333336</v>
      </c>
      <c r="E222" s="4">
        <f>IF(A222="",IF(A221="","",SUM($E$6:E221)),C222+D222)</f>
        <v>52009.333333333379</v>
      </c>
      <c r="G222" s="1">
        <f t="shared" si="31"/>
        <v>217</v>
      </c>
      <c r="H222" s="4">
        <f t="shared" si="26"/>
        <v>4952982.7381346198</v>
      </c>
      <c r="I222" s="4">
        <f>IF(G222="",IF(G221="","",SUM($I$6:I221)),H222*$C$2/12)</f>
        <v>33036.394863357964</v>
      </c>
      <c r="J222" s="4">
        <f>IF(G222="",IF(G221="","",SUM($J$6:J221)),K222-I222)</f>
        <v>44171.726958490712</v>
      </c>
      <c r="K222" s="4">
        <f>IF(G222="",IF(G221="","",SUM(K$6:K221)),$H$6*(100%+$C$2/12)^$I$2*($C$2/12)/((100%+$C$2/12)^$I$2-1))</f>
        <v>77208.121821848676</v>
      </c>
      <c r="M222" s="44"/>
      <c r="P222" s="44">
        <f t="shared" si="32"/>
        <v>1.1904761904761894E-2</v>
      </c>
      <c r="Q222" s="44">
        <f t="shared" si="28"/>
        <v>-4.2566769839497533E-3</v>
      </c>
      <c r="R222" s="2">
        <f t="shared" si="29"/>
        <v>20324485.114963841</v>
      </c>
      <c r="S222" s="12">
        <f t="shared" si="30"/>
        <v>0.86223513244433869</v>
      </c>
    </row>
    <row r="223" spans="1:19" x14ac:dyDescent="0.35">
      <c r="A223" s="1">
        <f t="shared" si="24"/>
        <v>218</v>
      </c>
      <c r="B223" s="4">
        <f t="shared" si="25"/>
        <v>2766666.6666666693</v>
      </c>
      <c r="C223" s="4">
        <f>IF(A223="",IF(A222="","",SUM($C$6:C222)),B223*$C$2/12)</f>
        <v>18453.666666666712</v>
      </c>
      <c r="D223" s="4">
        <f>IF(A223="",IF(A222="","",SUM($D$6:D222)),($B$6/$I$2))</f>
        <v>33333.333333333336</v>
      </c>
      <c r="E223" s="4">
        <f>IF(A223="",IF(A222="","",SUM($E$6:E222)),C223+D223)</f>
        <v>51787.000000000044</v>
      </c>
      <c r="G223" s="1">
        <f t="shared" si="31"/>
        <v>218</v>
      </c>
      <c r="H223" s="4">
        <f t="shared" si="26"/>
        <v>4908811.0111761289</v>
      </c>
      <c r="I223" s="4">
        <f>IF(G223="",IF(G222="","",SUM($I$6:I222)),H223*$C$2/12)</f>
        <v>32741.769444544825</v>
      </c>
      <c r="J223" s="4">
        <f>IF(G223="",IF(G222="","",SUM($J$6:J222)),K223-I223)</f>
        <v>44466.352377303847</v>
      </c>
      <c r="K223" s="4">
        <f>IF(G223="",IF(G222="","",SUM(K$6:K222)),$H$6*(100%+$C$2/12)^$I$2*($C$2/12)/((100%+$C$2/12)^$I$2-1))</f>
        <v>77208.121821848676</v>
      </c>
      <c r="M223" s="44"/>
      <c r="P223" s="44">
        <f t="shared" si="32"/>
        <v>1.2048192771084328E-2</v>
      </c>
      <c r="Q223" s="44">
        <f t="shared" si="28"/>
        <v>-4.2748737406107023E-3</v>
      </c>
      <c r="R223" s="2">
        <f t="shared" si="29"/>
        <v>20391022.190437406</v>
      </c>
      <c r="S223" s="12">
        <f t="shared" si="30"/>
        <v>0.86431937345622001</v>
      </c>
    </row>
    <row r="224" spans="1:19" x14ac:dyDescent="0.35">
      <c r="A224" s="1">
        <f t="shared" si="24"/>
        <v>219</v>
      </c>
      <c r="B224" s="4">
        <f t="shared" si="25"/>
        <v>2733333.3333333358</v>
      </c>
      <c r="C224" s="4">
        <f>IF(A224="",IF(A223="","",SUM($C$6:C223)),B224*$C$2/12)</f>
        <v>18231.333333333376</v>
      </c>
      <c r="D224" s="4">
        <f>IF(A224="",IF(A223="","",SUM($D$6:D223)),($B$6/$I$2))</f>
        <v>33333.333333333336</v>
      </c>
      <c r="E224" s="4">
        <f>IF(A224="",IF(A223="","",SUM($E$6:E223)),C224+D224)</f>
        <v>51564.666666666715</v>
      </c>
      <c r="G224" s="1">
        <f t="shared" si="31"/>
        <v>219</v>
      </c>
      <c r="H224" s="4">
        <f t="shared" si="26"/>
        <v>4864344.658798825</v>
      </c>
      <c r="I224" s="4">
        <f>IF(G224="",IF(G223="","",SUM($I$6:I223)),H224*$C$2/12)</f>
        <v>32445.178874188208</v>
      </c>
      <c r="J224" s="4">
        <f>IF(G224="",IF(G223="","",SUM($J$6:J223)),K224-I224)</f>
        <v>44762.942947660471</v>
      </c>
      <c r="K224" s="4">
        <f>IF(G224="",IF(G223="","",SUM(K$6:K223)),$H$6*(100%+$C$2/12)^$I$2*($C$2/12)/((100%+$C$2/12)^$I$2-1))</f>
        <v>77208.121821848676</v>
      </c>
      <c r="M224" s="44"/>
      <c r="P224" s="44">
        <f t="shared" si="32"/>
        <v>1.2195121951219502E-2</v>
      </c>
      <c r="Q224" s="44">
        <f t="shared" si="28"/>
        <v>-4.2932267428761718E-3</v>
      </c>
      <c r="R224" s="2">
        <f t="shared" si="29"/>
        <v>20457777.090981942</v>
      </c>
      <c r="S224" s="12">
        <f t="shared" si="30"/>
        <v>0.8663914793294808</v>
      </c>
    </row>
    <row r="225" spans="1:19" x14ac:dyDescent="0.35">
      <c r="A225" s="1">
        <f t="shared" si="24"/>
        <v>220</v>
      </c>
      <c r="B225" s="4">
        <f t="shared" si="25"/>
        <v>2700000.0000000023</v>
      </c>
      <c r="C225" s="4">
        <f>IF(A225="",IF(A224="","",SUM($C$6:C224)),B225*$C$2/12)</f>
        <v>18009.00000000004</v>
      </c>
      <c r="D225" s="4">
        <f>IF(A225="",IF(A224="","",SUM($D$6:D224)),($B$6/$I$2))</f>
        <v>33333.333333333336</v>
      </c>
      <c r="E225" s="4">
        <f>IF(A225="",IF(A224="","",SUM($E$6:E224)),C225+D225)</f>
        <v>51342.333333333372</v>
      </c>
      <c r="G225" s="1">
        <f t="shared" si="31"/>
        <v>220</v>
      </c>
      <c r="H225" s="4">
        <f t="shared" si="26"/>
        <v>4819581.7158511644</v>
      </c>
      <c r="I225" s="4">
        <f>IF(G225="",IF(G224="","",SUM($I$6:I224)),H225*$C$2/12)</f>
        <v>32146.610044727309</v>
      </c>
      <c r="J225" s="4">
        <f>IF(G225="",IF(G224="","",SUM($J$6:J224)),K225-I225)</f>
        <v>45061.51177712137</v>
      </c>
      <c r="K225" s="4">
        <f>IF(G225="",IF(G224="","",SUM(K$6:K224)),$H$6*(100%+$C$2/12)^$I$2*($C$2/12)/((100%+$C$2/12)^$I$2-1))</f>
        <v>77208.121821848676</v>
      </c>
      <c r="M225" s="44"/>
      <c r="P225" s="44">
        <f t="shared" si="32"/>
        <v>1.234567901234567E-2</v>
      </c>
      <c r="Q225" s="44">
        <f t="shared" si="28"/>
        <v>-4.3117380118170611E-3</v>
      </c>
      <c r="R225" s="2">
        <f t="shared" si="29"/>
        <v>20524750.529700048</v>
      </c>
      <c r="S225" s="12">
        <f t="shared" si="30"/>
        <v>0.8684515070673815</v>
      </c>
    </row>
    <row r="226" spans="1:19" x14ac:dyDescent="0.35">
      <c r="A226" s="1">
        <f t="shared" si="24"/>
        <v>221</v>
      </c>
      <c r="B226" s="4">
        <f t="shared" si="25"/>
        <v>2666666.6666666688</v>
      </c>
      <c r="C226" s="4">
        <f>IF(A226="",IF(A225="","",SUM($C$6:C225)),B226*$C$2/12)</f>
        <v>17786.666666666704</v>
      </c>
      <c r="D226" s="4">
        <f>IF(A226="",IF(A225="","",SUM($D$6:D225)),($B$6/$I$2))</f>
        <v>33333.333333333336</v>
      </c>
      <c r="E226" s="4">
        <f>IF(A226="",IF(A225="","",SUM($E$6:E225)),C226+D226)</f>
        <v>51120.000000000044</v>
      </c>
      <c r="G226" s="1">
        <f t="shared" si="31"/>
        <v>221</v>
      </c>
      <c r="H226" s="4">
        <f t="shared" si="26"/>
        <v>4774520.2040740428</v>
      </c>
      <c r="I226" s="4">
        <f>IF(G226="",IF(G225="","",SUM($I$6:I225)),H226*$C$2/12)</f>
        <v>31846.049761173912</v>
      </c>
      <c r="J226" s="4">
        <f>IF(G226="",IF(G225="","",SUM($J$6:J225)),K226-I226)</f>
        <v>45362.072060674764</v>
      </c>
      <c r="K226" s="4">
        <f>IF(G226="",IF(G225="","",SUM(K$6:K225)),$H$6*(100%+$C$2/12)^$I$2*($C$2/12)/((100%+$C$2/12)^$I$2-1))</f>
        <v>77208.121821848676</v>
      </c>
      <c r="M226" s="44"/>
      <c r="P226" s="44">
        <f t="shared" si="32"/>
        <v>1.249999999999999E-2</v>
      </c>
      <c r="Q226" s="44">
        <f t="shared" si="28"/>
        <v>-4.330409603510975E-3</v>
      </c>
      <c r="R226" s="2">
        <f t="shared" si="29"/>
        <v>20591943.222028837</v>
      </c>
      <c r="S226" s="12">
        <f t="shared" si="30"/>
        <v>0.87049951343038268</v>
      </c>
    </row>
    <row r="227" spans="1:19" x14ac:dyDescent="0.35">
      <c r="A227" s="1">
        <f t="shared" si="24"/>
        <v>222</v>
      </c>
      <c r="B227" s="4">
        <f t="shared" si="25"/>
        <v>2633333.3333333354</v>
      </c>
      <c r="C227" s="4">
        <f>IF(A227="",IF(A226="","",SUM($C$6:C226)),B227*$C$2/12)</f>
        <v>17564.333333333372</v>
      </c>
      <c r="D227" s="4">
        <f>IF(A227="",IF(A226="","",SUM($D$6:D226)),($B$6/$I$2))</f>
        <v>33333.333333333336</v>
      </c>
      <c r="E227" s="4">
        <f>IF(A227="",IF(A226="","",SUM($E$6:E226)),C227+D227)</f>
        <v>50897.666666666708</v>
      </c>
      <c r="G227" s="1">
        <f t="shared" si="31"/>
        <v>222</v>
      </c>
      <c r="H227" s="4">
        <f t="shared" si="26"/>
        <v>4729158.1320133684</v>
      </c>
      <c r="I227" s="4">
        <f>IF(G227="",IF(G226="","",SUM($I$6:I226)),H227*$C$2/12)</f>
        <v>31543.484740529209</v>
      </c>
      <c r="J227" s="4">
        <f>IF(G227="",IF(G226="","",SUM($J$6:J226)),K227-I227)</f>
        <v>45664.637081319466</v>
      </c>
      <c r="K227" s="4">
        <f>IF(G227="",IF(G226="","",SUM(K$6:K226)),$H$6*(100%+$C$2/12)^$I$2*($C$2/12)/((100%+$C$2/12)^$I$2-1))</f>
        <v>77208.121821848676</v>
      </c>
      <c r="M227" s="44"/>
      <c r="P227" s="44">
        <f t="shared" si="32"/>
        <v>1.2658227848101257E-2</v>
      </c>
      <c r="Q227" s="44">
        <f t="shared" si="28"/>
        <v>-4.3492436098070339E-3</v>
      </c>
      <c r="R227" s="2">
        <f t="shared" si="29"/>
        <v>20659355.885747574</v>
      </c>
      <c r="S227" s="12">
        <f t="shared" si="30"/>
        <v>0.87253555493712109</v>
      </c>
    </row>
    <row r="228" spans="1:19" x14ac:dyDescent="0.35">
      <c r="A228" s="1">
        <f t="shared" si="24"/>
        <v>223</v>
      </c>
      <c r="B228" s="4">
        <f t="shared" si="25"/>
        <v>2600000.0000000019</v>
      </c>
      <c r="C228" s="4">
        <f>IF(A228="",IF(A227="","",SUM($C$6:C227)),B228*$C$2/12)</f>
        <v>17342.000000000036</v>
      </c>
      <c r="D228" s="4">
        <f>IF(A228="",IF(A227="","",SUM($D$6:D227)),($B$6/$I$2))</f>
        <v>33333.333333333336</v>
      </c>
      <c r="E228" s="4">
        <f>IF(A228="",IF(A227="","",SUM($E$6:E227)),C228+D228)</f>
        <v>50675.333333333372</v>
      </c>
      <c r="G228" s="1">
        <f t="shared" si="31"/>
        <v>223</v>
      </c>
      <c r="H228" s="4">
        <f t="shared" si="26"/>
        <v>4683493.494932049</v>
      </c>
      <c r="I228" s="4">
        <f>IF(G228="",IF(G227="","",SUM($I$6:I227)),H228*$C$2/12)</f>
        <v>31238.901611196809</v>
      </c>
      <c r="J228" s="4">
        <f>IF(G228="",IF(G227="","",SUM($J$6:J227)),K228-I228)</f>
        <v>45969.220210651867</v>
      </c>
      <c r="K228" s="4">
        <f>IF(G228="",IF(G227="","",SUM(K$6:K227)),$H$6*(100%+$C$2/12)^$I$2*($C$2/12)/((100%+$C$2/12)^$I$2-1))</f>
        <v>77208.121821848676</v>
      </c>
      <c r="M228" s="44"/>
      <c r="P228" s="44">
        <f t="shared" si="32"/>
        <v>1.2820512820512811E-2</v>
      </c>
      <c r="Q228" s="44">
        <f t="shared" si="28"/>
        <v>-4.3682421591036049E-3</v>
      </c>
      <c r="R228" s="2">
        <f t="shared" si="29"/>
        <v>20726989.240985353</v>
      </c>
      <c r="S228" s="12">
        <f t="shared" si="30"/>
        <v>0.87455968786538529</v>
      </c>
    </row>
    <row r="229" spans="1:19" x14ac:dyDescent="0.35">
      <c r="A229" s="1">
        <f t="shared" si="24"/>
        <v>224</v>
      </c>
      <c r="B229" s="4">
        <f t="shared" si="25"/>
        <v>2566666.6666666684</v>
      </c>
      <c r="C229" s="4">
        <f>IF(A229="",IF(A228="","",SUM($C$6:C228)),B229*$C$2/12)</f>
        <v>17119.666666666701</v>
      </c>
      <c r="D229" s="4">
        <f>IF(A229="",IF(A228="","",SUM($D$6:D228)),($B$6/$I$2))</f>
        <v>33333.333333333336</v>
      </c>
      <c r="E229" s="4">
        <f>IF(A229="",IF(A228="","",SUM($E$6:E228)),C229+D229)</f>
        <v>50453.000000000036</v>
      </c>
      <c r="G229" s="1">
        <f t="shared" si="31"/>
        <v>224</v>
      </c>
      <c r="H229" s="4">
        <f t="shared" si="26"/>
        <v>4637524.2747213971</v>
      </c>
      <c r="I229" s="4">
        <f>IF(G229="",IF(G228="","",SUM($I$6:I228)),H229*$C$2/12)</f>
        <v>30932.286912391763</v>
      </c>
      <c r="J229" s="4">
        <f>IF(G229="",IF(G228="","",SUM($J$6:J228)),K229-I229)</f>
        <v>46275.834909456913</v>
      </c>
      <c r="K229" s="4">
        <f>IF(G229="",IF(G228="","",SUM(K$6:K228)),$H$6*(100%+$C$2/12)^$I$2*($C$2/12)/((100%+$C$2/12)^$I$2-1))</f>
        <v>77208.121821848676</v>
      </c>
      <c r="M229" s="44"/>
      <c r="P229" s="44">
        <f t="shared" si="32"/>
        <v>1.2987012987012979E-2</v>
      </c>
      <c r="Q229" s="44">
        <f t="shared" si="28"/>
        <v>-4.3874074171523737E-3</v>
      </c>
      <c r="R229" s="2">
        <f t="shared" si="29"/>
        <v>20794844.010228775</v>
      </c>
      <c r="S229" s="12">
        <f t="shared" si="30"/>
        <v>0.8765719682530847</v>
      </c>
    </row>
    <row r="230" spans="1:19" x14ac:dyDescent="0.35">
      <c r="A230" s="1">
        <f t="shared" si="24"/>
        <v>225</v>
      </c>
      <c r="B230" s="4">
        <f t="shared" si="25"/>
        <v>2533333.3333333349</v>
      </c>
      <c r="C230" s="4">
        <f>IF(A230="",IF(A229="","",SUM($C$6:C229)),B230*$C$2/12)</f>
        <v>16897.333333333369</v>
      </c>
      <c r="D230" s="4">
        <f>IF(A230="",IF(A229="","",SUM($D$6:D229)),($B$6/$I$2))</f>
        <v>33333.333333333336</v>
      </c>
      <c r="E230" s="4">
        <f>IF(A230="",IF(A229="","",SUM($E$6:E229)),C230+D230)</f>
        <v>50230.666666666701</v>
      </c>
      <c r="G230" s="1">
        <f t="shared" si="31"/>
        <v>225</v>
      </c>
      <c r="H230" s="4">
        <f t="shared" si="26"/>
        <v>4591248.4398119403</v>
      </c>
      <c r="I230" s="4">
        <f>IF(G230="",IF(G229="","",SUM($I$6:I229)),H230*$C$2/12)</f>
        <v>30623.627093545685</v>
      </c>
      <c r="J230" s="4">
        <f>IF(G230="",IF(G229="","",SUM($J$6:J229)),K230-I230)</f>
        <v>46584.494728302991</v>
      </c>
      <c r="K230" s="4">
        <f>IF(G230="",IF(G229="","",SUM(K$6:K229)),$H$6*(100%+$C$2/12)^$I$2*($C$2/12)/((100%+$C$2/12)^$I$2-1))</f>
        <v>77208.121821848676</v>
      </c>
      <c r="M230" s="44"/>
      <c r="P230" s="44">
        <f t="shared" si="32"/>
        <v>1.3157894736842098E-2</v>
      </c>
      <c r="Q230" s="44">
        <f t="shared" si="28"/>
        <v>-4.4067415878805147E-3</v>
      </c>
      <c r="R230" s="2">
        <f t="shared" si="29"/>
        <v>20862920.918329682</v>
      </c>
      <c r="S230" s="12">
        <f t="shared" si="30"/>
        <v>0.87857245189921573</v>
      </c>
    </row>
    <row r="231" spans="1:19" x14ac:dyDescent="0.35">
      <c r="A231" s="1">
        <f t="shared" si="24"/>
        <v>226</v>
      </c>
      <c r="B231" s="4">
        <f t="shared" si="25"/>
        <v>2500000.0000000014</v>
      </c>
      <c r="C231" s="4">
        <f>IF(A231="",IF(A230="","",SUM($C$6:C230)),B231*$C$2/12)</f>
        <v>16675.000000000033</v>
      </c>
      <c r="D231" s="4">
        <f>IF(A231="",IF(A230="","",SUM($D$6:D230)),($B$6/$I$2))</f>
        <v>33333.333333333336</v>
      </c>
      <c r="E231" s="4">
        <f>IF(A231="",IF(A230="","",SUM($E$6:E230)),C231+D231)</f>
        <v>50008.333333333372</v>
      </c>
      <c r="G231" s="1">
        <f t="shared" si="31"/>
        <v>226</v>
      </c>
      <c r="H231" s="4">
        <f t="shared" si="26"/>
        <v>4544663.9450836377</v>
      </c>
      <c r="I231" s="4">
        <f>IF(G231="",IF(G230="","",SUM($I$6:I230)),H231*$C$2/12)</f>
        <v>30312.908513707906</v>
      </c>
      <c r="J231" s="4">
        <f>IF(G231="",IF(G230="","",SUM($J$6:J230)),K231-I231)</f>
        <v>46895.213308140766</v>
      </c>
      <c r="K231" s="4">
        <f>IF(G231="",IF(G230="","",SUM(K$6:K230)),$H$6*(100%+$C$2/12)^$I$2*($C$2/12)/((100%+$C$2/12)^$I$2-1))</f>
        <v>77208.121821848676</v>
      </c>
      <c r="M231" s="44"/>
      <c r="P231" s="44">
        <f t="shared" si="32"/>
        <v>1.3333333333333327E-2</v>
      </c>
      <c r="Q231" s="44">
        <f t="shared" si="28"/>
        <v>-4.4262469142355597E-3</v>
      </c>
      <c r="R231" s="2">
        <f t="shared" si="29"/>
        <v>20931220.692512888</v>
      </c>
      <c r="S231" s="12">
        <f t="shared" si="30"/>
        <v>0.88056119436482505</v>
      </c>
    </row>
    <row r="232" spans="1:19" x14ac:dyDescent="0.35">
      <c r="A232" s="1">
        <f t="shared" si="24"/>
        <v>227</v>
      </c>
      <c r="B232" s="4">
        <f t="shared" si="25"/>
        <v>2466666.6666666679</v>
      </c>
      <c r="C232" s="4">
        <f>IF(A232="",IF(A231="","",SUM($C$6:C231)),B232*$C$2/12)</f>
        <v>16452.666666666697</v>
      </c>
      <c r="D232" s="4">
        <f>IF(A232="",IF(A231="","",SUM($D$6:D231)),($B$6/$I$2))</f>
        <v>33333.333333333336</v>
      </c>
      <c r="E232" s="4">
        <f>IF(A232="",IF(A231="","",SUM($E$6:E231)),C232+D232)</f>
        <v>49786.000000000029</v>
      </c>
      <c r="G232" s="1">
        <f t="shared" si="31"/>
        <v>227</v>
      </c>
      <c r="H232" s="4">
        <f t="shared" si="26"/>
        <v>4497768.7317754971</v>
      </c>
      <c r="I232" s="4">
        <f>IF(G232="",IF(G231="","",SUM($I$6:I231)),H232*$C$2/12)</f>
        <v>30000.117440942606</v>
      </c>
      <c r="J232" s="4">
        <f>IF(G232="",IF(G231="","",SUM($J$6:J231)),K232-I232)</f>
        <v>47208.004380906073</v>
      </c>
      <c r="K232" s="4">
        <f>IF(G232="",IF(G231="","",SUM(K$6:K231)),$H$6*(100%+$C$2/12)^$I$2*($C$2/12)/((100%+$C$2/12)^$I$2-1))</f>
        <v>77208.121821848676</v>
      </c>
      <c r="M232" s="44"/>
      <c r="P232" s="44">
        <f t="shared" si="32"/>
        <v>1.3513513513513507E-2</v>
      </c>
      <c r="Q232" s="44">
        <f t="shared" si="28"/>
        <v>-4.4459256790536812E-3</v>
      </c>
      <c r="R232" s="2">
        <f t="shared" si="29"/>
        <v>20999744.062383953</v>
      </c>
      <c r="S232" s="12">
        <f t="shared" si="30"/>
        <v>0.8825382509739671</v>
      </c>
    </row>
    <row r="233" spans="1:19" x14ac:dyDescent="0.35">
      <c r="A233" s="1">
        <f t="shared" si="24"/>
        <v>228</v>
      </c>
      <c r="B233" s="4">
        <f t="shared" si="25"/>
        <v>2433333.3333333344</v>
      </c>
      <c r="C233" s="4">
        <f>IF(A233="",IF(A232="","",SUM($C$6:C232)),B233*$C$2/12)</f>
        <v>16230.333333333363</v>
      </c>
      <c r="D233" s="4">
        <f>IF(A233="",IF(A232="","",SUM($D$6:D232)),($B$6/$I$2))</f>
        <v>33333.333333333336</v>
      </c>
      <c r="E233" s="4">
        <f>IF(A233="",IF(A232="","",SUM($E$6:E232)),C233+D233)</f>
        <v>49563.666666666701</v>
      </c>
      <c r="G233" s="1">
        <f t="shared" si="31"/>
        <v>228</v>
      </c>
      <c r="H233" s="4">
        <f t="shared" si="26"/>
        <v>4450560.7273945911</v>
      </c>
      <c r="I233" s="4">
        <f>IF(G233="",IF(G232="","",SUM($I$6:I232)),H233*$C$2/12)</f>
        <v>29685.240051721965</v>
      </c>
      <c r="J233" s="4">
        <f>IF(G233="",IF(G232="","",SUM($J$6:J232)),K233-I233)</f>
        <v>47522.881770126711</v>
      </c>
      <c r="K233" s="4">
        <f>IF(G233="",IF(G232="","",SUM(K$6:K232)),$H$6*(100%+$C$2/12)^$I$2*($C$2/12)/((100%+$C$2/12)^$I$2-1))</f>
        <v>77208.121821848676</v>
      </c>
      <c r="M233" s="44"/>
      <c r="P233" s="44">
        <f t="shared" si="32"/>
        <v>1.3698630136986295E-2</v>
      </c>
      <c r="Q233" s="44">
        <f t="shared" si="28"/>
        <v>-4.4657802059480242E-3</v>
      </c>
      <c r="R233" s="2">
        <f t="shared" si="29"/>
        <v>21068491.759936973</v>
      </c>
      <c r="S233" s="12">
        <f t="shared" si="30"/>
        <v>0.8845036768146608</v>
      </c>
    </row>
    <row r="234" spans="1:19" x14ac:dyDescent="0.35">
      <c r="A234" s="1">
        <f t="shared" si="24"/>
        <v>229</v>
      </c>
      <c r="B234" s="4">
        <f t="shared" si="25"/>
        <v>2400000.0000000009</v>
      </c>
      <c r="C234" s="4">
        <f>IF(A234="",IF(A233="","",SUM($C$6:C233)),B234*$C$2/12)</f>
        <v>16008.000000000029</v>
      </c>
      <c r="D234" s="4">
        <f>IF(A234="",IF(A233="","",SUM($D$6:D233)),($B$6/$I$2))</f>
        <v>33333.333333333336</v>
      </c>
      <c r="E234" s="4">
        <f>IF(A234="",IF(A233="","",SUM($E$6:E233)),C234+D234)</f>
        <v>49341.333333333365</v>
      </c>
      <c r="G234" s="1">
        <f t="shared" si="31"/>
        <v>229</v>
      </c>
      <c r="H234" s="4">
        <f t="shared" si="26"/>
        <v>4403037.8456244646</v>
      </c>
      <c r="I234" s="4">
        <f>IF(G234="",IF(G233="","",SUM($I$6:I233)),H234*$C$2/12)</f>
        <v>29368.262430315222</v>
      </c>
      <c r="J234" s="4">
        <f>IF(G234="",IF(G233="","",SUM($J$6:J233)),K234-I234)</f>
        <v>47839.85939153345</v>
      </c>
      <c r="K234" s="4">
        <f>IF(G234="",IF(G233="","",SUM(K$6:K233)),$H$6*(100%+$C$2/12)^$I$2*($C$2/12)/((100%+$C$2/12)^$I$2-1))</f>
        <v>77208.121821848676</v>
      </c>
      <c r="M234" s="44"/>
      <c r="P234" s="44">
        <f t="shared" si="32"/>
        <v>1.3888888888888885E-2</v>
      </c>
      <c r="Q234" s="44">
        <f t="shared" si="28"/>
        <v>-4.4858128602269596E-3</v>
      </c>
      <c r="R234" s="2">
        <f t="shared" si="29"/>
        <v>21137464.519562408</v>
      </c>
      <c r="S234" s="12">
        <f t="shared" si="30"/>
        <v>0.8864575267398398</v>
      </c>
    </row>
    <row r="235" spans="1:19" x14ac:dyDescent="0.35">
      <c r="A235" s="1">
        <f t="shared" si="24"/>
        <v>230</v>
      </c>
      <c r="B235" s="4">
        <f t="shared" si="25"/>
        <v>2366666.6666666674</v>
      </c>
      <c r="C235" s="4">
        <f>IF(A235="",IF(A234="","",SUM($C$6:C234)),B235*$C$2/12)</f>
        <v>15785.666666666693</v>
      </c>
      <c r="D235" s="4">
        <f>IF(A235="",IF(A234="","",SUM($D$6:D234)),($B$6/$I$2))</f>
        <v>33333.333333333336</v>
      </c>
      <c r="E235" s="4">
        <f>IF(A235="",IF(A234="","",SUM($E$6:E234)),C235+D235)</f>
        <v>49119.000000000029</v>
      </c>
      <c r="G235" s="1">
        <f t="shared" si="31"/>
        <v>230</v>
      </c>
      <c r="H235" s="4">
        <f t="shared" si="26"/>
        <v>4355197.9862329308</v>
      </c>
      <c r="I235" s="4">
        <f>IF(G235="",IF(G234="","",SUM($I$6:I234)),H235*$C$2/12)</f>
        <v>29049.170568173689</v>
      </c>
      <c r="J235" s="4">
        <f>IF(G235="",IF(G234="","",SUM($J$6:J234)),K235-I235)</f>
        <v>48158.951253674983</v>
      </c>
      <c r="K235" s="4">
        <f>IF(G235="",IF(G234="","",SUM(K$6:K234)),$H$6*(100%+$C$2/12)^$I$2*($C$2/12)/((100%+$C$2/12)^$I$2-1))</f>
        <v>77208.121821848676</v>
      </c>
      <c r="M235" s="44"/>
      <c r="P235" s="44">
        <f t="shared" si="32"/>
        <v>1.4084507042253518E-2</v>
      </c>
      <c r="Q235" s="44">
        <f t="shared" si="28"/>
        <v>-4.5060260498298033E-3</v>
      </c>
      <c r="R235" s="2">
        <f t="shared" si="29"/>
        <v>21206663.078054916</v>
      </c>
      <c r="S235" s="12">
        <f t="shared" si="30"/>
        <v>0.88839985536829968</v>
      </c>
    </row>
    <row r="236" spans="1:19" x14ac:dyDescent="0.35">
      <c r="A236" s="1">
        <f t="shared" si="24"/>
        <v>231</v>
      </c>
      <c r="B236" s="4">
        <f t="shared" si="25"/>
        <v>2333333.333333334</v>
      </c>
      <c r="C236" s="4">
        <f>IF(A236="",IF(A235="","",SUM($C$6:C235)),B236*$C$2/12)</f>
        <v>15563.333333333359</v>
      </c>
      <c r="D236" s="4">
        <f>IF(A236="",IF(A235="","",SUM($D$6:D235)),($B$6/$I$2))</f>
        <v>33333.333333333336</v>
      </c>
      <c r="E236" s="4">
        <f>IF(A236="",IF(A235="","",SUM($E$6:E235)),C236+D236)</f>
        <v>48896.666666666693</v>
      </c>
      <c r="G236" s="1">
        <f t="shared" si="31"/>
        <v>231</v>
      </c>
      <c r="H236" s="4">
        <f t="shared" si="26"/>
        <v>4307039.0349792559</v>
      </c>
      <c r="I236" s="4">
        <f>IF(G236="",IF(G235="","",SUM($I$6:I235)),H236*$C$2/12)</f>
        <v>28727.95036331168</v>
      </c>
      <c r="J236" s="4">
        <f>IF(G236="",IF(G235="","",SUM($J$6:J235)),K236-I236)</f>
        <v>48480.171458536992</v>
      </c>
      <c r="K236" s="4">
        <f>IF(G236="",IF(G235="","",SUM(K$6:K235)),$H$6*(100%+$C$2/12)^$I$2*($C$2/12)/((100%+$C$2/12)^$I$2-1))</f>
        <v>77208.121821848676</v>
      </c>
      <c r="M236" s="44"/>
      <c r="P236" s="44">
        <f t="shared" si="32"/>
        <v>1.4285714285714284E-2</v>
      </c>
      <c r="Q236" s="44">
        <f t="shared" si="28"/>
        <v>-4.5264222262940135E-3</v>
      </c>
      <c r="R236" s="2">
        <f t="shared" si="29"/>
        <v>21276088.174621232</v>
      </c>
      <c r="S236" s="12">
        <f t="shared" si="30"/>
        <v>0.89033071708564326</v>
      </c>
    </row>
    <row r="237" spans="1:19" x14ac:dyDescent="0.35">
      <c r="A237" s="1">
        <f t="shared" si="24"/>
        <v>232</v>
      </c>
      <c r="B237" s="4">
        <f t="shared" si="25"/>
        <v>2300000.0000000005</v>
      </c>
      <c r="C237" s="4">
        <f>IF(A237="",IF(A236="","",SUM($C$6:C236)),B237*$C$2/12)</f>
        <v>15341.000000000024</v>
      </c>
      <c r="D237" s="4">
        <f>IF(A237="",IF(A236="","",SUM($D$6:D236)),($B$6/$I$2))</f>
        <v>33333.333333333336</v>
      </c>
      <c r="E237" s="4">
        <f>IF(A237="",IF(A236="","",SUM($E$6:E236)),C237+D237)</f>
        <v>48674.333333333358</v>
      </c>
      <c r="G237" s="1">
        <f t="shared" si="31"/>
        <v>232</v>
      </c>
      <c r="H237" s="4">
        <f t="shared" si="26"/>
        <v>4258558.8635207191</v>
      </c>
      <c r="I237" s="4">
        <f>IF(G237="",IF(G236="","",SUM($I$6:I236)),H237*$C$2/12)</f>
        <v>28404.587619683236</v>
      </c>
      <c r="J237" s="4">
        <f>IF(G237="",IF(G236="","",SUM($J$6:J236)),K237-I237)</f>
        <v>48803.534202165436</v>
      </c>
      <c r="K237" s="4">
        <f>IF(G237="",IF(G236="","",SUM(K$6:K236)),$H$6*(100%+$C$2/12)^$I$2*($C$2/12)/((100%+$C$2/12)^$I$2-1))</f>
        <v>77208.121821848676</v>
      </c>
      <c r="M237" s="44"/>
      <c r="P237" s="44">
        <f t="shared" si="32"/>
        <v>1.4492753623188404E-2</v>
      </c>
      <c r="Q237" s="44">
        <f t="shared" si="28"/>
        <v>-4.5470038857454969E-3</v>
      </c>
      <c r="R237" s="2">
        <f t="shared" si="29"/>
        <v>21345740.550888062</v>
      </c>
      <c r="S237" s="12">
        <f t="shared" si="30"/>
        <v>0.89225016604522012</v>
      </c>
    </row>
    <row r="238" spans="1:19" x14ac:dyDescent="0.35">
      <c r="A238" s="1">
        <f t="shared" si="24"/>
        <v>233</v>
      </c>
      <c r="B238" s="4">
        <f t="shared" si="25"/>
        <v>2266666.666666667</v>
      </c>
      <c r="C238" s="4">
        <f>IF(A238="",IF(A237="","",SUM($C$6:C237)),B238*$C$2/12)</f>
        <v>15118.666666666692</v>
      </c>
      <c r="D238" s="4">
        <f>IF(A238="",IF(A237="","",SUM($D$6:D237)),($B$6/$I$2))</f>
        <v>33333.333333333336</v>
      </c>
      <c r="E238" s="4">
        <f>IF(A238="",IF(A237="","",SUM($E$6:E237)),C238+D238)</f>
        <v>48452.000000000029</v>
      </c>
      <c r="G238" s="1">
        <f t="shared" si="31"/>
        <v>233</v>
      </c>
      <c r="H238" s="4">
        <f t="shared" si="26"/>
        <v>4209755.3293185532</v>
      </c>
      <c r="I238" s="4">
        <f>IF(G238="",IF(G237="","",SUM($I$6:I237)),H238*$C$2/12)</f>
        <v>28079.068046554788</v>
      </c>
      <c r="J238" s="4">
        <f>IF(G238="",IF(G237="","",SUM($J$6:J237)),K238-I238)</f>
        <v>49129.053775293884</v>
      </c>
      <c r="K238" s="4">
        <f>IF(G238="",IF(G237="","",SUM(K$6:K237)),$H$6*(100%+$C$2/12)^$I$2*($C$2/12)/((100%+$C$2/12)^$I$2-1))</f>
        <v>77208.121821848676</v>
      </c>
      <c r="M238" s="44"/>
      <c r="P238" s="44">
        <f t="shared" si="32"/>
        <v>1.4705882352941176E-2</v>
      </c>
      <c r="Q238" s="44">
        <f t="shared" si="28"/>
        <v>-4.5677735699169658E-3</v>
      </c>
      <c r="R238" s="2">
        <f t="shared" si="29"/>
        <v>21415620.950910002</v>
      </c>
      <c r="S238" s="12">
        <f t="shared" si="30"/>
        <v>0.89415825616906286</v>
      </c>
    </row>
    <row r="239" spans="1:19" x14ac:dyDescent="0.35">
      <c r="A239" s="1">
        <f t="shared" si="24"/>
        <v>234</v>
      </c>
      <c r="B239" s="4">
        <f t="shared" si="25"/>
        <v>2233333.3333333335</v>
      </c>
      <c r="C239" s="4">
        <f>IF(A239="",IF(A238="","",SUM($C$6:C238)),B239*$C$2/12)</f>
        <v>14896.333333333356</v>
      </c>
      <c r="D239" s="4">
        <f>IF(A239="",IF(A238="","",SUM($D$6:D238)),($B$6/$I$2))</f>
        <v>33333.333333333336</v>
      </c>
      <c r="E239" s="4">
        <f>IF(A239="",IF(A238="","",SUM($E$6:E238)),C239+D239)</f>
        <v>48229.666666666693</v>
      </c>
      <c r="G239" s="1">
        <f t="shared" si="31"/>
        <v>234</v>
      </c>
      <c r="H239" s="4">
        <f t="shared" si="26"/>
        <v>4160626.2755432595</v>
      </c>
      <c r="I239" s="4">
        <f>IF(G239="",IF(G238="","",SUM($I$6:I238)),H239*$C$2/12)</f>
        <v>27751.377257873581</v>
      </c>
      <c r="J239" s="4">
        <f>IF(G239="",IF(G238="","",SUM($J$6:J238)),K239-I239)</f>
        <v>49456.744563975095</v>
      </c>
      <c r="K239" s="4">
        <f>IF(G239="",IF(G238="","",SUM(K$6:K238)),$H$6*(100%+$C$2/12)^$I$2*($C$2/12)/((100%+$C$2/12)^$I$2-1))</f>
        <v>77208.121821848676</v>
      </c>
      <c r="M239" s="44"/>
      <c r="P239" s="44">
        <f t="shared" si="32"/>
        <v>1.4925373134328358E-2</v>
      </c>
      <c r="Q239" s="44">
        <f t="shared" si="28"/>
        <v>-4.588733867195072E-3</v>
      </c>
      <c r="R239" s="2">
        <f t="shared" si="29"/>
        <v>21485730.121177487</v>
      </c>
      <c r="S239" s="12">
        <f t="shared" si="30"/>
        <v>0.89605504114882095</v>
      </c>
    </row>
    <row r="240" spans="1:19" x14ac:dyDescent="0.35">
      <c r="A240" s="1">
        <f t="shared" si="24"/>
        <v>235</v>
      </c>
      <c r="B240" s="4">
        <f t="shared" si="25"/>
        <v>2200000</v>
      </c>
      <c r="C240" s="4">
        <f>IF(A240="",IF(A239="","",SUM($C$6:C239)),B240*$C$2/12)</f>
        <v>14674.00000000002</v>
      </c>
      <c r="D240" s="4">
        <f>IF(A240="",IF(A239="","",SUM($D$6:D239)),($B$6/$I$2))</f>
        <v>33333.333333333336</v>
      </c>
      <c r="E240" s="4">
        <f>IF(A240="",IF(A239="","",SUM($E$6:E239)),C240+D240)</f>
        <v>48007.333333333358</v>
      </c>
      <c r="G240" s="1">
        <f t="shared" si="31"/>
        <v>235</v>
      </c>
      <c r="H240" s="4">
        <f t="shared" si="26"/>
        <v>4111169.5309792846</v>
      </c>
      <c r="I240" s="4">
        <f>IF(G240="",IF(G239="","",SUM($I$6:I239)),H240*$C$2/12)</f>
        <v>27421.500771631865</v>
      </c>
      <c r="J240" s="4">
        <f>IF(G240="",IF(G239="","",SUM($J$6:J239)),K240-I240)</f>
        <v>49786.621050216811</v>
      </c>
      <c r="K240" s="4">
        <f>IF(G240="",IF(G239="","",SUM(K$6:K239)),$H$6*(100%+$C$2/12)^$I$2*($C$2/12)/((100%+$C$2/12)^$I$2-1))</f>
        <v>77208.121821848676</v>
      </c>
      <c r="M240" s="44"/>
      <c r="P240" s="44">
        <f t="shared" si="32"/>
        <v>1.5151515151515152E-2</v>
      </c>
      <c r="Q240" s="44">
        <f t="shared" si="28"/>
        <v>-4.6098874136942473E-3</v>
      </c>
      <c r="R240" s="2">
        <f t="shared" si="29"/>
        <v>21556068.810624775</v>
      </c>
      <c r="S240" s="12">
        <f t="shared" si="30"/>
        <v>0.8979405744466894</v>
      </c>
    </row>
    <row r="241" spans="1:19" x14ac:dyDescent="0.35">
      <c r="A241" s="1">
        <f t="shared" si="24"/>
        <v>236</v>
      </c>
      <c r="B241" s="4">
        <f t="shared" si="25"/>
        <v>2166666.6666666665</v>
      </c>
      <c r="C241" s="4">
        <f>IF(A241="",IF(A240="","",SUM($C$6:C240)),B241*$C$2/12)</f>
        <v>14451.666666666686</v>
      </c>
      <c r="D241" s="4">
        <f>IF(A241="",IF(A240="","",SUM($D$6:D240)),($B$6/$I$2))</f>
        <v>33333.333333333336</v>
      </c>
      <c r="E241" s="4">
        <f>IF(A241="",IF(A240="","",SUM($E$6:E240)),C241+D241)</f>
        <v>47785.000000000022</v>
      </c>
      <c r="G241" s="1">
        <f t="shared" si="31"/>
        <v>236</v>
      </c>
      <c r="H241" s="4">
        <f t="shared" si="26"/>
        <v>4061382.9099290678</v>
      </c>
      <c r="I241" s="4">
        <f>IF(G241="",IF(G240="","",SUM($I$6:I240)),H241*$C$2/12)</f>
        <v>27089.424009226921</v>
      </c>
      <c r="J241" s="4">
        <f>IF(G241="",IF(G240="","",SUM($J$6:J240)),K241-I241)</f>
        <v>50118.697812621758</v>
      </c>
      <c r="K241" s="4">
        <f>IF(G241="",IF(G240="","",SUM(K$6:K240)),$H$6*(100%+$C$2/12)^$I$2*($C$2/12)/((100%+$C$2/12)^$I$2-1))</f>
        <v>77208.121821848676</v>
      </c>
      <c r="M241" s="44"/>
      <c r="P241" s="44">
        <f t="shared" si="32"/>
        <v>1.5384615384615387E-2</v>
      </c>
      <c r="Q241" s="44">
        <f t="shared" si="28"/>
        <v>-4.6312368943634092E-3</v>
      </c>
      <c r="R241" s="2">
        <f t="shared" si="29"/>
        <v>21626637.770637933</v>
      </c>
      <c r="S241" s="12">
        <f t="shared" si="30"/>
        <v>0.89981490929633501</v>
      </c>
    </row>
    <row r="242" spans="1:19" x14ac:dyDescent="0.35">
      <c r="A242" s="1">
        <f t="shared" si="24"/>
        <v>237</v>
      </c>
      <c r="B242" s="4">
        <f t="shared" si="25"/>
        <v>2133333.333333333</v>
      </c>
      <c r="C242" s="4">
        <f>IF(A242="",IF(A241="","",SUM($C$6:C241)),B242*$C$2/12)</f>
        <v>14229.33333333335</v>
      </c>
      <c r="D242" s="4">
        <f>IF(A242="",IF(A241="","",SUM($D$6:D241)),($B$6/$I$2))</f>
        <v>33333.333333333336</v>
      </c>
      <c r="E242" s="4">
        <f>IF(A242="",IF(A241="","",SUM($E$6:E241)),C242+D242)</f>
        <v>47562.666666666686</v>
      </c>
      <c r="G242" s="1">
        <f t="shared" si="31"/>
        <v>237</v>
      </c>
      <c r="H242" s="4">
        <f t="shared" si="26"/>
        <v>4011264.2121164459</v>
      </c>
      <c r="I242" s="4">
        <f>IF(G242="",IF(G241="","",SUM($I$6:I241)),H242*$C$2/12)</f>
        <v>26755.132294816733</v>
      </c>
      <c r="J242" s="4">
        <f>IF(G242="",IF(G241="","",SUM($J$6:J241)),K242-I242)</f>
        <v>50452.989527031939</v>
      </c>
      <c r="K242" s="4">
        <f>IF(G242="",IF(G241="","",SUM(K$6:K241)),$H$6*(100%+$C$2/12)^$I$2*($C$2/12)/((100%+$C$2/12)^$I$2-1))</f>
        <v>77208.121821848676</v>
      </c>
      <c r="M242" s="44"/>
      <c r="P242" s="44">
        <f t="shared" si="32"/>
        <v>1.5625000000000003E-2</v>
      </c>
      <c r="Q242" s="44">
        <f t="shared" si="28"/>
        <v>-4.652785044121286E-3</v>
      </c>
      <c r="R242" s="2">
        <f t="shared" si="29"/>
        <v>21697437.755062874</v>
      </c>
      <c r="S242" s="12">
        <f t="shared" si="30"/>
        <v>0.90167809870381854</v>
      </c>
    </row>
    <row r="243" spans="1:19" x14ac:dyDescent="0.35">
      <c r="A243" s="1">
        <f t="shared" si="24"/>
        <v>238</v>
      </c>
      <c r="B243" s="4">
        <f t="shared" si="25"/>
        <v>2099999.9999999995</v>
      </c>
      <c r="C243" s="4">
        <f>IF(A243="",IF(A242="","",SUM($C$6:C242)),B243*$C$2/12)</f>
        <v>14007.000000000016</v>
      </c>
      <c r="D243" s="4">
        <f>IF(A243="",IF(A242="","",SUM($D$6:D242)),($B$6/$I$2))</f>
        <v>33333.333333333336</v>
      </c>
      <c r="E243" s="4">
        <f>IF(A243="",IF(A242="","",SUM($E$6:E242)),C243+D243)</f>
        <v>47340.33333333335</v>
      </c>
      <c r="G243" s="1">
        <f t="shared" si="31"/>
        <v>238</v>
      </c>
      <c r="H243" s="4">
        <f t="shared" si="26"/>
        <v>3960811.2225894141</v>
      </c>
      <c r="I243" s="4">
        <f>IF(G243="",IF(G242="","",SUM($I$6:I242)),H243*$C$2/12)</f>
        <v>26418.610854671428</v>
      </c>
      <c r="J243" s="4">
        <f>IF(G243="",IF(G242="","",SUM($J$6:J242)),K243-I243)</f>
        <v>50789.510967177252</v>
      </c>
      <c r="K243" s="4">
        <f>IF(G243="",IF(G242="","",SUM(K$6:K242)),$H$6*(100%+$C$2/12)^$I$2*($C$2/12)/((100%+$C$2/12)^$I$2-1))</f>
        <v>77208.121821848676</v>
      </c>
      <c r="M243" s="44"/>
      <c r="P243" s="44">
        <f t="shared" si="32"/>
        <v>1.5873015873015879E-2</v>
      </c>
      <c r="Q243" s="44">
        <f t="shared" si="28"/>
        <v>-4.674534649024494E-3</v>
      </c>
      <c r="R243" s="2">
        <f t="shared" si="29"/>
        <v>21768469.52021341</v>
      </c>
      <c r="S243" s="12">
        <f t="shared" si="30"/>
        <v>0.90353019544851254</v>
      </c>
    </row>
    <row r="244" spans="1:19" x14ac:dyDescent="0.35">
      <c r="A244" s="1">
        <f t="shared" si="24"/>
        <v>239</v>
      </c>
      <c r="B244" s="4">
        <f t="shared" si="25"/>
        <v>2066666.6666666663</v>
      </c>
      <c r="C244" s="4">
        <f>IF(A244="",IF(A243="","",SUM($C$6:C243)),B244*$C$2/12)</f>
        <v>13784.666666666684</v>
      </c>
      <c r="D244" s="4">
        <f>IF(A244="",IF(A243="","",SUM($D$6:D243)),($B$6/$I$2))</f>
        <v>33333.333333333336</v>
      </c>
      <c r="E244" s="4">
        <f>IF(A244="",IF(A243="","",SUM($E$6:E243)),C244+D244)</f>
        <v>47118.000000000022</v>
      </c>
      <c r="G244" s="1">
        <f t="shared" si="31"/>
        <v>239</v>
      </c>
      <c r="H244" s="4">
        <f t="shared" si="26"/>
        <v>3910021.7116222368</v>
      </c>
      <c r="I244" s="4">
        <f>IF(G244="",IF(G243="","",SUM($I$6:I243)),H244*$C$2/12)</f>
        <v>26079.844816520355</v>
      </c>
      <c r="J244" s="4">
        <f>IF(G244="",IF(G243="","",SUM($J$6:J243)),K244-I244)</f>
        <v>51128.277005328317</v>
      </c>
      <c r="K244" s="4">
        <f>IF(G244="",IF(G243="","",SUM(K$6:K243)),$H$6*(100%+$C$2/12)^$I$2*($C$2/12)/((100%+$C$2/12)^$I$2-1))</f>
        <v>77208.121821848676</v>
      </c>
      <c r="M244" s="44"/>
      <c r="P244" s="44">
        <f t="shared" si="32"/>
        <v>1.6129032258064519E-2</v>
      </c>
      <c r="Q244" s="44">
        <f t="shared" si="28"/>
        <v>-4.6964885474682283E-3</v>
      </c>
      <c r="R244" s="2">
        <f t="shared" si="29"/>
        <v>21839733.824879318</v>
      </c>
      <c r="S244" s="12">
        <f t="shared" si="30"/>
        <v>0.90537125208401725</v>
      </c>
    </row>
    <row r="245" spans="1:19" x14ac:dyDescent="0.35">
      <c r="A245" s="1">
        <f t="shared" si="24"/>
        <v>240</v>
      </c>
      <c r="B245" s="4">
        <f t="shared" si="25"/>
        <v>2033333.333333333</v>
      </c>
      <c r="C245" s="4">
        <f>IF(A245="",IF(A244="","",SUM($C$6:C244)),B245*$C$2/12)</f>
        <v>13562.33333333335</v>
      </c>
      <c r="D245" s="4">
        <f>IF(A245="",IF(A244="","",SUM($D$6:D244)),($B$6/$I$2))</f>
        <v>33333.333333333336</v>
      </c>
      <c r="E245" s="4">
        <f>IF(A245="",IF(A244="","",SUM($E$6:E244)),C245+D245)</f>
        <v>46895.666666666686</v>
      </c>
      <c r="G245" s="1">
        <f t="shared" si="31"/>
        <v>240</v>
      </c>
      <c r="H245" s="4">
        <f t="shared" si="26"/>
        <v>3858893.4346169084</v>
      </c>
      <c r="I245" s="4">
        <f>IF(G245="",IF(G244="","",SUM($I$6:I244)),H245*$C$2/12)</f>
        <v>25738.819208894813</v>
      </c>
      <c r="J245" s="4">
        <f>IF(G245="",IF(G244="","",SUM($J$6:J244)),K245-I245)</f>
        <v>51469.302612953863</v>
      </c>
      <c r="K245" s="4">
        <f>IF(G245="",IF(G244="","",SUM(K$6:K244)),$H$6*(100%+$C$2/12)^$I$2*($C$2/12)/((100%+$C$2/12)^$I$2-1))</f>
        <v>77208.121821848676</v>
      </c>
      <c r="M245" s="44"/>
      <c r="P245" s="44">
        <f t="shared" si="32"/>
        <v>1.6393442622950824E-2</v>
      </c>
      <c r="Q245" s="44">
        <f t="shared" si="28"/>
        <v>-4.7186496314218698E-3</v>
      </c>
      <c r="R245" s="2">
        <f t="shared" si="29"/>
        <v>21911231.43033446</v>
      </c>
      <c r="S245" s="12">
        <f t="shared" si="30"/>
        <v>0.90720132093907169</v>
      </c>
    </row>
    <row r="246" spans="1:19" x14ac:dyDescent="0.35">
      <c r="A246" s="1">
        <f t="shared" si="24"/>
        <v>241</v>
      </c>
      <c r="B246" s="4">
        <f t="shared" si="25"/>
        <v>1999999.9999999998</v>
      </c>
      <c r="C246" s="4">
        <f>IF(A246="",IF(A245="","",SUM($C$6:C245)),B246*$C$2/12)</f>
        <v>13340.000000000016</v>
      </c>
      <c r="D246" s="4">
        <f>IF(A246="",IF(A245="","",SUM($D$6:D245)),($B$6/$I$2))</f>
        <v>33333.333333333336</v>
      </c>
      <c r="E246" s="4">
        <f>IF(A246="",IF(A245="","",SUM($E$6:E245)),C246+D246)</f>
        <v>46673.33333333335</v>
      </c>
      <c r="G246" s="1">
        <f t="shared" si="31"/>
        <v>241</v>
      </c>
      <c r="H246" s="4">
        <f t="shared" si="26"/>
        <v>3807424.1320039546</v>
      </c>
      <c r="I246" s="4">
        <f>IF(G246="",IF(G245="","",SUM($I$6:I245)),H246*$C$2/12)</f>
        <v>25395.518960466416</v>
      </c>
      <c r="J246" s="4">
        <f>IF(G246="",IF(G245="","",SUM($J$6:J245)),K246-I246)</f>
        <v>51812.602861382256</v>
      </c>
      <c r="K246" s="4">
        <f>IF(G246="",IF(G245="","",SUM(K$6:K245)),$H$6*(100%+$C$2/12)^$I$2*($C$2/12)/((100%+$C$2/12)^$I$2-1))</f>
        <v>77208.121821848676</v>
      </c>
      <c r="M246" s="44"/>
      <c r="P246" s="44">
        <f t="shared" si="32"/>
        <v>1.666666666666667E-2</v>
      </c>
      <c r="Q246" s="44">
        <f t="shared" si="28"/>
        <v>-4.7410208476974204E-3</v>
      </c>
      <c r="R246" s="2">
        <f t="shared" si="29"/>
        <v>21982963.100344915</v>
      </c>
      <c r="S246" s="12">
        <f t="shared" si="30"/>
        <v>0.90902045411846144</v>
      </c>
    </row>
    <row r="247" spans="1:19" x14ac:dyDescent="0.35">
      <c r="A247" s="1">
        <f t="shared" si="24"/>
        <v>242</v>
      </c>
      <c r="B247" s="4">
        <f t="shared" si="25"/>
        <v>1966666.6666666665</v>
      </c>
      <c r="C247" s="4">
        <f>IF(A247="",IF(A246="","",SUM($C$6:C246)),B247*$C$2/12)</f>
        <v>13117.666666666684</v>
      </c>
      <c r="D247" s="4">
        <f>IF(A247="",IF(A246="","",SUM($D$6:D246)),($B$6/$I$2))</f>
        <v>33333.333333333336</v>
      </c>
      <c r="E247" s="4">
        <f>IF(A247="",IF(A246="","",SUM($E$6:E246)),C247+D247)</f>
        <v>46451.000000000022</v>
      </c>
      <c r="G247" s="1">
        <f t="shared" si="31"/>
        <v>242</v>
      </c>
      <c r="H247" s="4">
        <f t="shared" si="26"/>
        <v>3755611.5291425725</v>
      </c>
      <c r="I247" s="4">
        <f>IF(G247="",IF(G246="","",SUM($I$6:I246)),H247*$C$2/12)</f>
        <v>25049.928899380993</v>
      </c>
      <c r="J247" s="4">
        <f>IF(G247="",IF(G246="","",SUM($J$6:J246)),K247-I247)</f>
        <v>52158.192922467686</v>
      </c>
      <c r="K247" s="4">
        <f>IF(G247="",IF(G246="","",SUM(K$6:K246)),$H$6*(100%+$C$2/12)^$I$2*($C$2/12)/((100%+$C$2/12)^$I$2-1))</f>
        <v>77208.121821848676</v>
      </c>
      <c r="M247" s="44"/>
      <c r="P247" s="44">
        <f t="shared" si="32"/>
        <v>1.6949152542372885E-2</v>
      </c>
      <c r="Q247" s="44">
        <f t="shared" si="28"/>
        <v>-4.7636051992571435E-3</v>
      </c>
      <c r="R247" s="2">
        <f t="shared" si="29"/>
        <v>22054929.601177126</v>
      </c>
      <c r="S247" s="12">
        <f t="shared" si="30"/>
        <v>0.91082870350392309</v>
      </c>
    </row>
    <row r="248" spans="1:19" x14ac:dyDescent="0.35">
      <c r="A248" s="1">
        <f t="shared" si="24"/>
        <v>243</v>
      </c>
      <c r="B248" s="4">
        <f t="shared" si="25"/>
        <v>1933333.3333333333</v>
      </c>
      <c r="C248" s="4">
        <f>IF(A248="",IF(A247="","",SUM($C$6:C247)),B248*$C$2/12)</f>
        <v>12895.33333333335</v>
      </c>
      <c r="D248" s="4">
        <f>IF(A248="",IF(A247="","",SUM($D$6:D247)),($B$6/$I$2))</f>
        <v>33333.333333333336</v>
      </c>
      <c r="E248" s="4">
        <f>IF(A248="",IF(A247="","",SUM($E$6:E247)),C248+D248)</f>
        <v>46228.666666666686</v>
      </c>
      <c r="G248" s="1">
        <f t="shared" si="31"/>
        <v>243</v>
      </c>
      <c r="H248" s="4">
        <f t="shared" si="26"/>
        <v>3703453.3362201047</v>
      </c>
      <c r="I248" s="4">
        <f>IF(G248="",IF(G247="","",SUM($I$6:I247)),H248*$C$2/12)</f>
        <v>24702.033752588133</v>
      </c>
      <c r="J248" s="4">
        <f>IF(G248="",IF(G247="","",SUM($J$6:J247)),K248-I248)</f>
        <v>52506.088069260542</v>
      </c>
      <c r="K248" s="4">
        <f>IF(G248="",IF(G247="","",SUM(K$6:K247)),$H$6*(100%+$C$2/12)^$I$2*($C$2/12)/((100%+$C$2/12)^$I$2-1))</f>
        <v>77208.121821848676</v>
      </c>
      <c r="M248" s="44"/>
      <c r="P248" s="44">
        <f t="shared" si="32"/>
        <v>1.7241379310344831E-2</v>
      </c>
      <c r="Q248" s="44">
        <f t="shared" si="28"/>
        <v>-4.7864057465573538E-3</v>
      </c>
      <c r="R248" s="2">
        <f t="shared" si="29"/>
        <v>22127131.701606095</v>
      </c>
      <c r="S248" s="12">
        <f t="shared" si="30"/>
        <v>0.91262612075504568</v>
      </c>
    </row>
    <row r="249" spans="1:19" x14ac:dyDescent="0.35">
      <c r="A249" s="1">
        <f t="shared" si="24"/>
        <v>244</v>
      </c>
      <c r="B249" s="4">
        <f t="shared" si="25"/>
        <v>1900000</v>
      </c>
      <c r="C249" s="4">
        <f>IF(A249="",IF(A248="","",SUM($C$6:C248)),B249*$C$2/12)</f>
        <v>12673.000000000016</v>
      </c>
      <c r="D249" s="4">
        <f>IF(A249="",IF(A248="","",SUM($D$6:D248)),($B$6/$I$2))</f>
        <v>33333.333333333336</v>
      </c>
      <c r="E249" s="4">
        <f>IF(A249="",IF(A248="","",SUM($E$6:E248)),C249+D249)</f>
        <v>46006.33333333335</v>
      </c>
      <c r="G249" s="1">
        <f t="shared" si="31"/>
        <v>244</v>
      </c>
      <c r="H249" s="4">
        <f t="shared" si="26"/>
        <v>3650947.2481508441</v>
      </c>
      <c r="I249" s="4">
        <f>IF(G249="",IF(G248="","",SUM($I$6:I248)),H249*$C$2/12)</f>
        <v>24351.818145166166</v>
      </c>
      <c r="J249" s="4">
        <f>IF(G249="",IF(G248="","",SUM($J$6:J248)),K249-I249)</f>
        <v>52856.30367668251</v>
      </c>
      <c r="K249" s="4">
        <f>IF(G249="",IF(G248="","",SUM(K$6:K248)),$H$6*(100%+$C$2/12)^$I$2*($C$2/12)/((100%+$C$2/12)^$I$2-1))</f>
        <v>77208.121821848676</v>
      </c>
      <c r="M249" s="44"/>
      <c r="P249" s="44">
        <f t="shared" si="32"/>
        <v>1.754385964912281E-2</v>
      </c>
      <c r="Q249" s="44">
        <f t="shared" si="28"/>
        <v>-4.8094256089295743E-3</v>
      </c>
      <c r="R249" s="2">
        <f t="shared" si="29"/>
        <v>22199570.172923598</v>
      </c>
      <c r="S249" s="12">
        <f t="shared" si="30"/>
        <v>0.91441275731016658</v>
      </c>
    </row>
    <row r="250" spans="1:19" x14ac:dyDescent="0.35">
      <c r="A250" s="1">
        <f t="shared" si="24"/>
        <v>245</v>
      </c>
      <c r="B250" s="4">
        <f t="shared" si="25"/>
        <v>1866666.6666666667</v>
      </c>
      <c r="C250" s="4">
        <f>IF(A250="",IF(A249="","",SUM($C$6:C249)),B250*$C$2/12)</f>
        <v>12450.666666666684</v>
      </c>
      <c r="D250" s="4">
        <f>IF(A250="",IF(A249="","",SUM($D$6:D249)),($B$6/$I$2))</f>
        <v>33333.333333333336</v>
      </c>
      <c r="E250" s="4">
        <f>IF(A250="",IF(A249="","",SUM($E$6:E249)),C250+D250)</f>
        <v>45784.000000000022</v>
      </c>
      <c r="G250" s="1">
        <f t="shared" si="31"/>
        <v>245</v>
      </c>
      <c r="H250" s="4">
        <f t="shared" si="26"/>
        <v>3598090.9444741616</v>
      </c>
      <c r="I250" s="4">
        <f>IF(G250="",IF(G249="","",SUM($I$6:I249)),H250*$C$2/12)</f>
        <v>23999.266599642691</v>
      </c>
      <c r="J250" s="4">
        <f>IF(G250="",IF(G249="","",SUM($J$6:J249)),K250-I250)</f>
        <v>53208.855222205981</v>
      </c>
      <c r="K250" s="4">
        <f>IF(G250="",IF(G249="","",SUM(K$6:K249)),$H$6*(100%+$C$2/12)^$I$2*($C$2/12)/((100%+$C$2/12)^$I$2-1))</f>
        <v>77208.121821848676</v>
      </c>
      <c r="M250" s="44"/>
      <c r="P250" s="44">
        <f t="shared" si="32"/>
        <v>1.7857142857142856E-2</v>
      </c>
      <c r="Q250" s="44">
        <f t="shared" si="28"/>
        <v>-4.8326679660045729E-3</v>
      </c>
      <c r="R250" s="2">
        <f t="shared" si="29"/>
        <v>22272245.788946416</v>
      </c>
      <c r="S250" s="12">
        <f t="shared" si="30"/>
        <v>0.91618866438726698</v>
      </c>
    </row>
    <row r="251" spans="1:19" x14ac:dyDescent="0.35">
      <c r="A251" s="1">
        <f t="shared" si="24"/>
        <v>246</v>
      </c>
      <c r="B251" s="4">
        <f t="shared" si="25"/>
        <v>1833333.3333333335</v>
      </c>
      <c r="C251" s="4">
        <f>IF(A251="",IF(A250="","",SUM($C$6:C250)),B251*$C$2/12)</f>
        <v>12228.33333333335</v>
      </c>
      <c r="D251" s="4">
        <f>IF(A251="",IF(A250="","",SUM($D$6:D250)),($B$6/$I$2))</f>
        <v>33333.333333333336</v>
      </c>
      <c r="E251" s="4">
        <f>IF(A251="",IF(A250="","",SUM($E$6:E250)),C251+D251)</f>
        <v>45561.666666666686</v>
      </c>
      <c r="G251" s="1">
        <f t="shared" si="31"/>
        <v>246</v>
      </c>
      <c r="H251" s="4">
        <f t="shared" si="26"/>
        <v>3544882.0892519555</v>
      </c>
      <c r="I251" s="4">
        <f>IF(G251="",IF(G250="","",SUM($I$6:I250)),H251*$C$2/12)</f>
        <v>23644.363535310578</v>
      </c>
      <c r="J251" s="4">
        <f>IF(G251="",IF(G250="","",SUM($J$6:J250)),K251-I251)</f>
        <v>53563.758286538097</v>
      </c>
      <c r="K251" s="4">
        <f>IF(G251="",IF(G250="","",SUM(K$6:K250)),$H$6*(100%+$C$2/12)^$I$2*($C$2/12)/((100%+$C$2/12)^$I$2-1))</f>
        <v>77208.121821848676</v>
      </c>
      <c r="M251" s="44"/>
      <c r="P251" s="44">
        <f t="shared" si="32"/>
        <v>1.8181818181818181E-2</v>
      </c>
      <c r="Q251" s="44">
        <f t="shared" si="28"/>
        <v>-4.8561360591764732E-3</v>
      </c>
      <c r="R251" s="2">
        <f t="shared" si="29"/>
        <v>22345159.326024603</v>
      </c>
      <c r="S251" s="12">
        <f t="shared" si="30"/>
        <v>0.91795389298486163</v>
      </c>
    </row>
    <row r="252" spans="1:19" x14ac:dyDescent="0.35">
      <c r="A252" s="1">
        <f t="shared" si="24"/>
        <v>247</v>
      </c>
      <c r="B252" s="4">
        <f t="shared" si="25"/>
        <v>1800000.0000000002</v>
      </c>
      <c r="C252" s="4">
        <f>IF(A252="",IF(A251="","",SUM($C$6:C251)),B252*$C$2/12)</f>
        <v>12006.00000000002</v>
      </c>
      <c r="D252" s="4">
        <f>IF(A252="",IF(A251="","",SUM($D$6:D251)),($B$6/$I$2))</f>
        <v>33333.333333333336</v>
      </c>
      <c r="E252" s="4">
        <f>IF(A252="",IF(A251="","",SUM($E$6:E251)),C252+D252)</f>
        <v>45339.333333333358</v>
      </c>
      <c r="G252" s="1">
        <f t="shared" si="31"/>
        <v>247</v>
      </c>
      <c r="H252" s="4">
        <f t="shared" si="26"/>
        <v>3491318.3309654174</v>
      </c>
      <c r="I252" s="4">
        <f>IF(G252="",IF(G251="","",SUM($I$6:I251)),H252*$C$2/12)</f>
        <v>23287.093267539367</v>
      </c>
      <c r="J252" s="4">
        <f>IF(G252="",IF(G251="","",SUM($J$6:J251)),K252-I252)</f>
        <v>53921.028554309305</v>
      </c>
      <c r="K252" s="4">
        <f>IF(G252="",IF(G251="","",SUM(K$6:K251)),$H$6*(100%+$C$2/12)^$I$2*($C$2/12)/((100%+$C$2/12)^$I$2-1))</f>
        <v>77208.121821848676</v>
      </c>
      <c r="M252" s="44"/>
      <c r="P252" s="44">
        <f t="shared" si="32"/>
        <v>1.8518518518518517E-2</v>
      </c>
      <c r="Q252" s="44">
        <f t="shared" si="28"/>
        <v>-4.8798331931081329E-3</v>
      </c>
      <c r="R252" s="2">
        <f t="shared" si="29"/>
        <v>22418311.563049782</v>
      </c>
      <c r="S252" s="12">
        <f t="shared" si="30"/>
        <v>0.91970849388288511</v>
      </c>
    </row>
    <row r="253" spans="1:19" x14ac:dyDescent="0.35">
      <c r="A253" s="1">
        <f t="shared" si="24"/>
        <v>248</v>
      </c>
      <c r="B253" s="4">
        <f t="shared" si="25"/>
        <v>1766666.666666667</v>
      </c>
      <c r="C253" s="4">
        <f>IF(A253="",IF(A252="","",SUM($C$6:C252)),B253*$C$2/12)</f>
        <v>11783.666666666686</v>
      </c>
      <c r="D253" s="4">
        <f>IF(A253="",IF(A252="","",SUM($D$6:D252)),($B$6/$I$2))</f>
        <v>33333.333333333336</v>
      </c>
      <c r="E253" s="4">
        <f>IF(A253="",IF(A252="","",SUM($E$6:E252)),C253+D253)</f>
        <v>45117.000000000022</v>
      </c>
      <c r="G253" s="1">
        <f t="shared" si="31"/>
        <v>248</v>
      </c>
      <c r="H253" s="4">
        <f t="shared" si="26"/>
        <v>3437397.3024111083</v>
      </c>
      <c r="I253" s="4">
        <f>IF(G253="",IF(G252="","",SUM($I$6:I252)),H253*$C$2/12)</f>
        <v>22927.440007082125</v>
      </c>
      <c r="J253" s="4">
        <f>IF(G253="",IF(G252="","",SUM($J$6:J252)),K253-I253)</f>
        <v>54280.681814766547</v>
      </c>
      <c r="K253" s="4">
        <f>IF(G253="",IF(G252="","",SUM(K$6:K252)),$H$6*(100%+$C$2/12)^$I$2*($C$2/12)/((100%+$C$2/12)^$I$2-1))</f>
        <v>77208.121821848676</v>
      </c>
      <c r="M253" s="44"/>
      <c r="P253" s="44">
        <f t="shared" si="32"/>
        <v>1.8867924528301886E-2</v>
      </c>
      <c r="Q253" s="44">
        <f t="shared" si="28"/>
        <v>-4.9037627372848216E-3</v>
      </c>
      <c r="R253" s="2">
        <f t="shared" si="29"/>
        <v>22491703.281463467</v>
      </c>
      <c r="S253" s="12">
        <f t="shared" si="30"/>
        <v>0.92145251764357639</v>
      </c>
    </row>
    <row r="254" spans="1:19" x14ac:dyDescent="0.35">
      <c r="A254" s="1">
        <f t="shared" si="24"/>
        <v>249</v>
      </c>
      <c r="B254" s="4">
        <f t="shared" si="25"/>
        <v>1733333.3333333337</v>
      </c>
      <c r="C254" s="4">
        <f>IF(A254="",IF(A253="","",SUM($C$6:C253)),B254*$C$2/12)</f>
        <v>11561.333333333352</v>
      </c>
      <c r="D254" s="4">
        <f>IF(A254="",IF(A253="","",SUM($D$6:D253)),($B$6/$I$2))</f>
        <v>33333.333333333336</v>
      </c>
      <c r="E254" s="4">
        <f>IF(A254="",IF(A253="","",SUM($E$6:E253)),C254+D254)</f>
        <v>44894.666666666686</v>
      </c>
      <c r="G254" s="1">
        <f t="shared" si="31"/>
        <v>249</v>
      </c>
      <c r="H254" s="4">
        <f t="shared" si="26"/>
        <v>3383116.6205963418</v>
      </c>
      <c r="I254" s="4">
        <f>IF(G254="",IF(G253="","",SUM($I$6:I253)),H254*$C$2/12)</f>
        <v>22565.387859377632</v>
      </c>
      <c r="J254" s="4">
        <f>IF(G254="",IF(G253="","",SUM($J$6:J253)),K254-I254)</f>
        <v>54642.733962471044</v>
      </c>
      <c r="K254" s="4">
        <f>IF(G254="",IF(G253="","",SUM(K$6:K253)),$H$6*(100%+$C$2/12)^$I$2*($C$2/12)/((100%+$C$2/12)^$I$2-1))</f>
        <v>77208.121821848676</v>
      </c>
      <c r="M254" s="44"/>
      <c r="P254" s="44">
        <f t="shared" si="32"/>
        <v>1.9230769230769228E-2</v>
      </c>
      <c r="Q254" s="44">
        <f t="shared" si="28"/>
        <v>-4.9279281276090091E-3</v>
      </c>
      <c r="R254" s="2">
        <f t="shared" si="29"/>
        <v>22565335.265265409</v>
      </c>
      <c r="S254" s="12">
        <f t="shared" si="30"/>
        <v>0.92318601461235839</v>
      </c>
    </row>
    <row r="255" spans="1:19" x14ac:dyDescent="0.35">
      <c r="A255" s="1">
        <f t="shared" si="24"/>
        <v>250</v>
      </c>
      <c r="B255" s="4">
        <f t="shared" si="25"/>
        <v>1700000.0000000005</v>
      </c>
      <c r="C255" s="4">
        <f>IF(A255="",IF(A254="","",SUM($C$6:C254)),B255*$C$2/12)</f>
        <v>11339.00000000002</v>
      </c>
      <c r="D255" s="4">
        <f>IF(A255="",IF(A254="","",SUM($D$6:D254)),($B$6/$I$2))</f>
        <v>33333.333333333336</v>
      </c>
      <c r="E255" s="4">
        <f>IF(A255="",IF(A254="","",SUM($E$6:E254)),C255+D255)</f>
        <v>44672.333333333358</v>
      </c>
      <c r="G255" s="1">
        <f t="shared" si="31"/>
        <v>250</v>
      </c>
      <c r="H255" s="4">
        <f t="shared" si="26"/>
        <v>3328473.8866338707</v>
      </c>
      <c r="I255" s="4">
        <f>IF(G255="",IF(G254="","",SUM($I$6:I254)),H255*$C$2/12)</f>
        <v>22200.920823847948</v>
      </c>
      <c r="J255" s="4">
        <f>IF(G255="",IF(G254="","",SUM($J$6:J254)),K255-I255)</f>
        <v>55007.200998000728</v>
      </c>
      <c r="K255" s="4">
        <f>IF(G255="",IF(G254="","",SUM(K$6:K254)),$H$6*(100%+$C$2/12)^$I$2*($C$2/12)/((100%+$C$2/12)^$I$2-1))</f>
        <v>77208.121821848676</v>
      </c>
      <c r="M255" s="44"/>
      <c r="P255" s="44">
        <f t="shared" si="32"/>
        <v>1.9607843137254898E-2</v>
      </c>
      <c r="Q255" s="44">
        <f t="shared" si="28"/>
        <v>-4.9523328680465767E-3</v>
      </c>
      <c r="R255" s="2">
        <f t="shared" si="29"/>
        <v>22639208.301021963</v>
      </c>
      <c r="S255" s="12">
        <f t="shared" si="30"/>
        <v>0.92490903491871401</v>
      </c>
    </row>
    <row r="256" spans="1:19" x14ac:dyDescent="0.35">
      <c r="A256" s="1">
        <f t="shared" si="24"/>
        <v>251</v>
      </c>
      <c r="B256" s="4">
        <f t="shared" si="25"/>
        <v>1666666.6666666672</v>
      </c>
      <c r="C256" s="4">
        <f>IF(A256="",IF(A255="","",SUM($C$6:C255)),B256*$C$2/12)</f>
        <v>11116.666666666686</v>
      </c>
      <c r="D256" s="4">
        <f>IF(A256="",IF(A255="","",SUM($D$6:D255)),($B$6/$I$2))</f>
        <v>33333.333333333336</v>
      </c>
      <c r="E256" s="4">
        <f>IF(A256="",IF(A255="","",SUM($E$6:E255)),C256+D256)</f>
        <v>44450.000000000022</v>
      </c>
      <c r="G256" s="1">
        <f t="shared" si="31"/>
        <v>251</v>
      </c>
      <c r="H256" s="4">
        <f t="shared" si="26"/>
        <v>3273466.6856358699</v>
      </c>
      <c r="I256" s="4">
        <f>IF(G256="",IF(G255="","",SUM($I$6:I255)),H256*$C$2/12)</f>
        <v>21834.022793191281</v>
      </c>
      <c r="J256" s="4">
        <f>IF(G256="",IF(G255="","",SUM($J$6:J255)),K256-I256)</f>
        <v>55374.099028657394</v>
      </c>
      <c r="K256" s="4">
        <f>IF(G256="",IF(G255="","",SUM(K$6:K255)),$H$6*(100%+$C$2/12)^$I$2*($C$2/12)/((100%+$C$2/12)^$I$2-1))</f>
        <v>77208.121821848676</v>
      </c>
      <c r="M256" s="44"/>
      <c r="P256" s="44">
        <f t="shared" si="32"/>
        <v>1.9999999999999993E-2</v>
      </c>
      <c r="Q256" s="44">
        <f t="shared" si="28"/>
        <v>-4.976980532320578E-3</v>
      </c>
      <c r="R256" s="2">
        <f t="shared" si="29"/>
        <v>22713323.177874506</v>
      </c>
      <c r="S256" s="12">
        <f t="shared" si="30"/>
        <v>0.92662162847706053</v>
      </c>
    </row>
    <row r="257" spans="1:19" x14ac:dyDescent="0.35">
      <c r="A257" s="1">
        <f t="shared" si="24"/>
        <v>252</v>
      </c>
      <c r="B257" s="4">
        <f t="shared" si="25"/>
        <v>1633333.333333334</v>
      </c>
      <c r="C257" s="4">
        <f>IF(A257="",IF(A256="","",SUM($C$6:C256)),B257*$C$2/12)</f>
        <v>10894.333333333352</v>
      </c>
      <c r="D257" s="4">
        <f>IF(A257="",IF(A256="","",SUM($D$6:D256)),($B$6/$I$2))</f>
        <v>33333.333333333336</v>
      </c>
      <c r="E257" s="4">
        <f>IF(A257="",IF(A256="","",SUM($E$6:E256)),C257+D257)</f>
        <v>44227.666666666686</v>
      </c>
      <c r="G257" s="1">
        <f t="shared" si="31"/>
        <v>252</v>
      </c>
      <c r="H257" s="4">
        <f t="shared" si="26"/>
        <v>3218092.5866072127</v>
      </c>
      <c r="I257" s="4">
        <f>IF(G257="",IF(G256="","",SUM($I$6:I256)),H257*$C$2/12)</f>
        <v>21464.677552670139</v>
      </c>
      <c r="J257" s="4">
        <f>IF(G257="",IF(G256="","",SUM($J$6:J256)),K257-I257)</f>
        <v>55743.444269178537</v>
      </c>
      <c r="K257" s="4">
        <f>IF(G257="",IF(G256="","",SUM(K$6:K256)),$H$6*(100%+$C$2/12)^$I$2*($C$2/12)/((100%+$C$2/12)^$I$2-1))</f>
        <v>77208.121821848676</v>
      </c>
      <c r="M257" s="44"/>
      <c r="P257" s="44">
        <f t="shared" si="32"/>
        <v>2.0408163265306117E-2</v>
      </c>
      <c r="Q257" s="44">
        <f t="shared" si="28"/>
        <v>-5.0018747656543454E-3</v>
      </c>
      <c r="R257" s="2">
        <f t="shared" si="29"/>
        <v>22787680.687547855</v>
      </c>
      <c r="S257" s="12">
        <f t="shared" si="30"/>
        <v>0.92832384498761833</v>
      </c>
    </row>
    <row r="258" spans="1:19" x14ac:dyDescent="0.35">
      <c r="A258" s="1">
        <f t="shared" si="24"/>
        <v>253</v>
      </c>
      <c r="B258" s="4">
        <f t="shared" si="25"/>
        <v>1600000.0000000007</v>
      </c>
      <c r="C258" s="4">
        <f>IF(A258="",IF(A257="","",SUM($C$6:C257)),B258*$C$2/12)</f>
        <v>10672.00000000002</v>
      </c>
      <c r="D258" s="4">
        <f>IF(A258="",IF(A257="","",SUM($D$6:D257)),($B$6/$I$2))</f>
        <v>33333.333333333336</v>
      </c>
      <c r="E258" s="4">
        <f>IF(A258="",IF(A257="","",SUM($E$6:E257)),C258+D258)</f>
        <v>44005.333333333358</v>
      </c>
      <c r="G258" s="1">
        <f t="shared" si="31"/>
        <v>253</v>
      </c>
      <c r="H258" s="4">
        <f t="shared" si="26"/>
        <v>3162349.1423380342</v>
      </c>
      <c r="I258" s="4">
        <f>IF(G258="",IF(G257="","",SUM($I$6:I257)),H258*$C$2/12)</f>
        <v>21092.868779394717</v>
      </c>
      <c r="J258" s="4">
        <f>IF(G258="",IF(G257="","",SUM($J$6:J257)),K258-I258)</f>
        <v>56115.253042453958</v>
      </c>
      <c r="K258" s="4">
        <f>IF(G258="",IF(G257="","",SUM(K$6:K257)),$H$6*(100%+$C$2/12)^$I$2*($C$2/12)/((100%+$C$2/12)^$I$2-1))</f>
        <v>77208.121821848676</v>
      </c>
      <c r="M258" s="44"/>
      <c r="P258" s="44">
        <f t="shared" si="32"/>
        <v>2.0833333333333325E-2</v>
      </c>
      <c r="Q258" s="44">
        <f t="shared" si="28"/>
        <v>-5.0270192865701346E-3</v>
      </c>
      <c r="R258" s="2">
        <f t="shared" si="29"/>
        <v>22862281.624358725</v>
      </c>
      <c r="S258" s="12">
        <f t="shared" si="30"/>
        <v>0.9300157339372781</v>
      </c>
    </row>
    <row r="259" spans="1:19" x14ac:dyDescent="0.35">
      <c r="A259" s="1">
        <f t="shared" si="24"/>
        <v>254</v>
      </c>
      <c r="B259" s="4">
        <f t="shared" si="25"/>
        <v>1566666.6666666674</v>
      </c>
      <c r="C259" s="4">
        <f>IF(A259="",IF(A258="","",SUM($C$6:C258)),B259*$C$2/12)</f>
        <v>10449.666666666686</v>
      </c>
      <c r="D259" s="4">
        <f>IF(A259="",IF(A258="","",SUM($D$6:D258)),($B$6/$I$2))</f>
        <v>33333.333333333336</v>
      </c>
      <c r="E259" s="4">
        <f>IF(A259="",IF(A258="","",SUM($E$6:E258)),C259+D259)</f>
        <v>43783.000000000022</v>
      </c>
      <c r="G259" s="1">
        <f t="shared" si="31"/>
        <v>254</v>
      </c>
      <c r="H259" s="4">
        <f t="shared" si="26"/>
        <v>3106233.8892955803</v>
      </c>
      <c r="I259" s="4">
        <f>IF(G259="",IF(G258="","",SUM($I$6:I258)),H259*$C$2/12)</f>
        <v>20718.580041601552</v>
      </c>
      <c r="J259" s="4">
        <f>IF(G259="",IF(G258="","",SUM($J$6:J258)),K259-I259)</f>
        <v>56489.54178024712</v>
      </c>
      <c r="K259" s="4">
        <f>IF(G259="",IF(G258="","",SUM(K$6:K258)),$H$6*(100%+$C$2/12)^$I$2*($C$2/12)/((100%+$C$2/12)^$I$2-1))</f>
        <v>77208.121821848676</v>
      </c>
      <c r="M259" s="44"/>
      <c r="P259" s="44">
        <f t="shared" si="32"/>
        <v>2.1276595744680844E-2</v>
      </c>
      <c r="Q259" s="44">
        <f t="shared" si="28"/>
        <v>-5.052417888740811E-3</v>
      </c>
      <c r="R259" s="2">
        <f t="shared" si="29"/>
        <v>22937126.785224222</v>
      </c>
      <c r="S259" s="12">
        <f t="shared" si="30"/>
        <v>0.93169734460046261</v>
      </c>
    </row>
    <row r="260" spans="1:19" x14ac:dyDescent="0.35">
      <c r="A260" s="1">
        <f t="shared" si="24"/>
        <v>255</v>
      </c>
      <c r="B260" s="4">
        <f t="shared" si="25"/>
        <v>1533333.3333333342</v>
      </c>
      <c r="C260" s="4">
        <f>IF(A260="",IF(A259="","",SUM($C$6:C259)),B260*$C$2/12)</f>
        <v>10227.333333333352</v>
      </c>
      <c r="D260" s="4">
        <f>IF(A260="",IF(A259="","",SUM($D$6:D259)),($B$6/$I$2))</f>
        <v>33333.333333333336</v>
      </c>
      <c r="E260" s="4">
        <f>IF(A260="",IF(A259="","",SUM($E$6:E259)),C260+D260)</f>
        <v>43560.666666666686</v>
      </c>
      <c r="G260" s="1">
        <f t="shared" si="31"/>
        <v>255</v>
      </c>
      <c r="H260" s="4">
        <f t="shared" si="26"/>
        <v>3049744.3475153334</v>
      </c>
      <c r="I260" s="4">
        <f>IF(G260="",IF(G259="","",SUM($I$6:I259)),H260*$C$2/12)</f>
        <v>20341.794797927301</v>
      </c>
      <c r="J260" s="4">
        <f>IF(G260="",IF(G259="","",SUM($J$6:J259)),K260-I260)</f>
        <v>56866.327023921374</v>
      </c>
      <c r="K260" s="4">
        <f>IF(G260="",IF(G259="","",SUM(K$6:K259)),$H$6*(100%+$C$2/12)^$I$2*($C$2/12)/((100%+$C$2/12)^$I$2-1))</f>
        <v>77208.121821848676</v>
      </c>
      <c r="M260" s="44"/>
      <c r="P260" s="44">
        <f t="shared" si="32"/>
        <v>2.1739130434782598E-2</v>
      </c>
      <c r="Q260" s="44">
        <f t="shared" si="28"/>
        <v>-5.0780744428964584E-3</v>
      </c>
      <c r="R260" s="2">
        <f t="shared" si="29"/>
        <v>23012216.969670352</v>
      </c>
      <c r="S260" s="12">
        <f t="shared" si="30"/>
        <v>0.93336872603998833</v>
      </c>
    </row>
    <row r="261" spans="1:19" x14ac:dyDescent="0.35">
      <c r="A261" s="1">
        <f t="shared" si="24"/>
        <v>256</v>
      </c>
      <c r="B261" s="4">
        <f t="shared" si="25"/>
        <v>1500000.0000000009</v>
      </c>
      <c r="C261" s="4">
        <f>IF(A261="",IF(A260="","",SUM($C$6:C260)),B261*$C$2/12)</f>
        <v>10005.00000000002</v>
      </c>
      <c r="D261" s="4">
        <f>IF(A261="",IF(A260="","",SUM($D$6:D260)),($B$6/$I$2))</f>
        <v>33333.333333333336</v>
      </c>
      <c r="E261" s="4">
        <f>IF(A261="",IF(A260="","",SUM($E$6:E260)),C261+D261)</f>
        <v>43338.333333333358</v>
      </c>
      <c r="G261" s="1">
        <f t="shared" si="31"/>
        <v>256</v>
      </c>
      <c r="H261" s="4">
        <f t="shared" si="26"/>
        <v>2992878.0204914119</v>
      </c>
      <c r="I261" s="4">
        <f>IF(G261="",IF(G260="","",SUM($I$6:I260)),H261*$C$2/12)</f>
        <v>19962.496396677747</v>
      </c>
      <c r="J261" s="4">
        <f>IF(G261="",IF(G260="","",SUM($J$6:J260)),K261-I261)</f>
        <v>57245.625425170932</v>
      </c>
      <c r="K261" s="4">
        <f>IF(G261="",IF(G260="","",SUM(K$6:K260)),$H$6*(100%+$C$2/12)^$I$2*($C$2/12)/((100%+$C$2/12)^$I$2-1))</f>
        <v>77208.121821848676</v>
      </c>
      <c r="M261" s="44"/>
      <c r="P261" s="44">
        <f t="shared" si="32"/>
        <v>2.2222222222222209E-2</v>
      </c>
      <c r="Q261" s="44">
        <f t="shared" si="28"/>
        <v>-5.1039928987923746E-3</v>
      </c>
      <c r="R261" s="2">
        <f t="shared" si="29"/>
        <v>23087552.979840554</v>
      </c>
      <c r="S261" s="12">
        <f t="shared" si="30"/>
        <v>0.93502992710791999</v>
      </c>
    </row>
    <row r="262" spans="1:19" x14ac:dyDescent="0.35">
      <c r="A262" s="1">
        <f t="shared" si="24"/>
        <v>257</v>
      </c>
      <c r="B262" s="4">
        <f t="shared" si="25"/>
        <v>1466666.6666666677</v>
      </c>
      <c r="C262" s="4">
        <f>IF(A262="",IF(A261="","",SUM($C$6:C261)),B262*$C$2/12)</f>
        <v>9782.6666666666879</v>
      </c>
      <c r="D262" s="4">
        <f>IF(A262="",IF(A261="","",SUM($D$6:D261)),($B$6/$I$2))</f>
        <v>33333.333333333336</v>
      </c>
      <c r="E262" s="4">
        <f>IF(A262="",IF(A261="","",SUM($E$6:E261)),C262+D262)</f>
        <v>43116.000000000022</v>
      </c>
      <c r="G262" s="1">
        <f t="shared" si="31"/>
        <v>257</v>
      </c>
      <c r="H262" s="4">
        <f t="shared" si="26"/>
        <v>2935632.3950662408</v>
      </c>
      <c r="I262" s="4">
        <f>IF(G262="",IF(G261="","",SUM($I$6:I261)),H262*$C$2/12)</f>
        <v>19580.668075091853</v>
      </c>
      <c r="J262" s="4">
        <f>IF(G262="",IF(G261="","",SUM($J$6:J261)),K262-I262)</f>
        <v>57627.453746756823</v>
      </c>
      <c r="K262" s="4">
        <f>IF(G262="",IF(G261="","",SUM(K$6:K261)),$H$6*(100%+$C$2/12)^$I$2*($C$2/12)/((100%+$C$2/12)^$I$2-1))</f>
        <v>77208.121821848676</v>
      </c>
      <c r="M262" s="44"/>
      <c r="P262" s="44">
        <f t="shared" si="32"/>
        <v>2.2727272727272714E-2</v>
      </c>
      <c r="Q262" s="44">
        <f t="shared" si="28"/>
        <v>-5.1301772872361416E-3</v>
      </c>
      <c r="R262" s="2">
        <f t="shared" si="29"/>
        <v>23163135.620504282</v>
      </c>
      <c r="S262" s="12">
        <f t="shared" si="30"/>
        <v>0.93668099644642422</v>
      </c>
    </row>
    <row r="263" spans="1:19" x14ac:dyDescent="0.35">
      <c r="A263" s="1">
        <f t="shared" si="24"/>
        <v>258</v>
      </c>
      <c r="B263" s="4">
        <f t="shared" si="25"/>
        <v>1433333.3333333344</v>
      </c>
      <c r="C263" s="4">
        <f>IF(A263="",IF(A262="","",SUM($C$6:C262)),B263*$C$2/12)</f>
        <v>9560.3333333333539</v>
      </c>
      <c r="D263" s="4">
        <f>IF(A263="",IF(A262="","",SUM($D$6:D262)),($B$6/$I$2))</f>
        <v>33333.333333333336</v>
      </c>
      <c r="E263" s="4">
        <f>IF(A263="",IF(A262="","",SUM($E$6:E262)),C263+D263)</f>
        <v>42893.666666666686</v>
      </c>
      <c r="G263" s="1">
        <f t="shared" si="31"/>
        <v>258</v>
      </c>
      <c r="H263" s="4">
        <f t="shared" si="26"/>
        <v>2878004.9413194838</v>
      </c>
      <c r="I263" s="4">
        <f>IF(G263="",IF(G262="","",SUM($I$6:I262)),H263*$C$2/12)</f>
        <v>19196.292958600981</v>
      </c>
      <c r="J263" s="4">
        <f>IF(G263="",IF(G262="","",SUM($J$6:J262)),K263-I263)</f>
        <v>58011.828863247691</v>
      </c>
      <c r="K263" s="4">
        <f>IF(G263="",IF(G262="","",SUM(K$6:K262)),$H$6*(100%+$C$2/12)^$I$2*($C$2/12)/((100%+$C$2/12)^$I$2-1))</f>
        <v>77208.121821848676</v>
      </c>
      <c r="M263" s="44"/>
      <c r="P263" s="44">
        <f t="shared" si="32"/>
        <v>2.3255813953488354E-2</v>
      </c>
      <c r="Q263" s="44">
        <f t="shared" si="28"/>
        <v>-5.1566317221758895E-3</v>
      </c>
      <c r="R263" s="2">
        <f t="shared" si="29"/>
        <v>23238965.699065596</v>
      </c>
      <c r="S263" s="12">
        <f t="shared" si="30"/>
        <v>0.93832198248861964</v>
      </c>
    </row>
    <row r="264" spans="1:19" x14ac:dyDescent="0.35">
      <c r="A264" s="1">
        <f t="shared" ref="A264:A327" si="33">IF($A263="","",IF($I$2&gt;=$A263+1,$A263+1,""))</f>
        <v>259</v>
      </c>
      <c r="B264" s="4">
        <f t="shared" ref="B264:B327" si="34">IF(A264="",IF(A263="","","samtals"),B263-D263)</f>
        <v>1400000.0000000012</v>
      </c>
      <c r="C264" s="4">
        <f>IF(A264="",IF(A263="","",SUM($C$6:C263)),B264*$C$2/12)</f>
        <v>9338.00000000002</v>
      </c>
      <c r="D264" s="4">
        <f>IF(A264="",IF(A263="","",SUM($D$6:D263)),($B$6/$I$2))</f>
        <v>33333.333333333336</v>
      </c>
      <c r="E264" s="4">
        <f>IF(A264="",IF(A263="","",SUM($E$6:E263)),C264+D264)</f>
        <v>42671.333333333358</v>
      </c>
      <c r="G264" s="1">
        <f t="shared" si="31"/>
        <v>259</v>
      </c>
      <c r="H264" s="4">
        <f t="shared" ref="H264:H327" si="35">IF(G264="",IF(G263="","","samtals"),H263-J263)</f>
        <v>2819993.112456236</v>
      </c>
      <c r="I264" s="4">
        <f>IF(G264="",IF(G263="","",SUM($I$6:I263)),H264*$C$2/12)</f>
        <v>18809.354060083122</v>
      </c>
      <c r="J264" s="4">
        <f>IF(G264="",IF(G263="","",SUM($J$6:J263)),K264-I264)</f>
        <v>58398.767761765557</v>
      </c>
      <c r="K264" s="4">
        <f>IF(G264="",IF(G263="","",SUM(K$6:K263)),$H$6*(100%+$C$2/12)^$I$2*($C$2/12)/((100%+$C$2/12)^$I$2-1))</f>
        <v>77208.121821848676</v>
      </c>
      <c r="M264" s="44"/>
      <c r="P264" s="44">
        <f t="shared" si="32"/>
        <v>2.3809523809523791E-2</v>
      </c>
      <c r="Q264" s="44">
        <f t="shared" ref="Q264:Q327" si="36">IF(A264="","", (E264-E263)/E263)</f>
        <v>-5.1833604028565612E-3</v>
      </c>
      <c r="R264" s="2">
        <f t="shared" ref="R264:R327" si="37">IF(A264="","",R263+(R263*(((1+$F$1)^(1/12)-1))))</f>
        <v>23315044.025571782</v>
      </c>
      <c r="S264" s="12">
        <f t="shared" ref="S264:S305" si="38">IF(A264="", "",(R264-B264)/R264)</f>
        <v>0.93995293345942266</v>
      </c>
    </row>
    <row r="265" spans="1:19" x14ac:dyDescent="0.35">
      <c r="A265" s="1">
        <f t="shared" si="33"/>
        <v>260</v>
      </c>
      <c r="B265" s="4">
        <f t="shared" si="34"/>
        <v>1366666.6666666679</v>
      </c>
      <c r="C265" s="4">
        <f>IF(A265="",IF(A264="","",SUM($C$6:C264)),B265*$C$2/12)</f>
        <v>9115.6666666666879</v>
      </c>
      <c r="D265" s="4">
        <f>IF(A265="",IF(A264="","",SUM($D$6:D264)),($B$6/$I$2))</f>
        <v>33333.333333333336</v>
      </c>
      <c r="E265" s="4">
        <f>IF(A265="",IF(A264="","",SUM($E$6:E264)),C265+D265)</f>
        <v>42449.000000000022</v>
      </c>
      <c r="G265" s="1">
        <f t="shared" ref="G265:G328" si="39">IF($A264="","",IF($I$2&gt;=$A264+1,$A264+1,""))</f>
        <v>260</v>
      </c>
      <c r="H265" s="4">
        <f t="shared" si="35"/>
        <v>2761594.3446944705</v>
      </c>
      <c r="I265" s="4">
        <f>IF(G265="",IF(G264="","",SUM($I$6:I264)),H265*$C$2/12)</f>
        <v>18419.834279112143</v>
      </c>
      <c r="J265" s="4">
        <f>IF(G265="",IF(G264="","",SUM($J$6:J264)),K265-I265)</f>
        <v>58788.287542736536</v>
      </c>
      <c r="K265" s="4">
        <f>IF(G265="",IF(G264="","",SUM(K$6:K264)),$H$6*(100%+$C$2/12)^$I$2*($C$2/12)/((100%+$C$2/12)^$I$2-1))</f>
        <v>77208.121821848676</v>
      </c>
      <c r="M265" s="44"/>
      <c r="P265" s="44">
        <f t="shared" si="32"/>
        <v>2.4390243902439004E-2</v>
      </c>
      <c r="Q265" s="44">
        <f t="shared" si="36"/>
        <v>-5.2103676160420494E-3</v>
      </c>
      <c r="R265" s="2">
        <f t="shared" si="37"/>
        <v>23391371.412722014</v>
      </c>
      <c r="S265" s="12">
        <f t="shared" si="38"/>
        <v>0.94157389737639019</v>
      </c>
    </row>
    <row r="266" spans="1:19" x14ac:dyDescent="0.35">
      <c r="A266" s="1">
        <f t="shared" si="33"/>
        <v>261</v>
      </c>
      <c r="B266" s="4">
        <f t="shared" si="34"/>
        <v>1333333.3333333347</v>
      </c>
      <c r="C266" s="4">
        <f>IF(A266="",IF(A265="","",SUM($C$6:C265)),B266*$C$2/12)</f>
        <v>8893.3333333333539</v>
      </c>
      <c r="D266" s="4">
        <f>IF(A266="",IF(A265="","",SUM($D$6:D265)),($B$6/$I$2))</f>
        <v>33333.333333333336</v>
      </c>
      <c r="E266" s="4">
        <f>IF(A266="",IF(A265="","",SUM($E$6:E265)),C266+D266)</f>
        <v>42226.666666666686</v>
      </c>
      <c r="G266" s="1">
        <f t="shared" si="39"/>
        <v>261</v>
      </c>
      <c r="H266" s="4">
        <f t="shared" si="35"/>
        <v>2702806.0571517339</v>
      </c>
      <c r="I266" s="4">
        <f>IF(G266="",IF(G265="","",SUM($I$6:I265)),H266*$C$2/12)</f>
        <v>18027.716401202091</v>
      </c>
      <c r="J266" s="4">
        <f>IF(G266="",IF(G265="","",SUM($J$6:J265)),K266-I266)</f>
        <v>59180.405420646581</v>
      </c>
      <c r="K266" s="4">
        <f>IF(G266="",IF(G265="","",SUM(K$6:K265)),$H$6*(100%+$C$2/12)^$I$2*($C$2/12)/((100%+$C$2/12)^$I$2-1))</f>
        <v>77208.121821848676</v>
      </c>
      <c r="M266" s="44"/>
      <c r="P266" s="44">
        <f t="shared" si="32"/>
        <v>2.4999999999999977E-2</v>
      </c>
      <c r="Q266" s="44">
        <f t="shared" si="36"/>
        <v>-5.237657738305629E-3</v>
      </c>
      <c r="R266" s="2">
        <f t="shared" si="37"/>
        <v>23467948.675876033</v>
      </c>
      <c r="S266" s="12">
        <f t="shared" si="38"/>
        <v>0.94318492205056081</v>
      </c>
    </row>
    <row r="267" spans="1:19" x14ac:dyDescent="0.35">
      <c r="A267" s="1">
        <f t="shared" si="33"/>
        <v>262</v>
      </c>
      <c r="B267" s="4">
        <f t="shared" si="34"/>
        <v>1300000.0000000014</v>
      </c>
      <c r="C267" s="4">
        <f>IF(A267="",IF(A266="","",SUM($C$6:C266)),B267*$C$2/12)</f>
        <v>8671.0000000000218</v>
      </c>
      <c r="D267" s="4">
        <f>IF(A267="",IF(A266="","",SUM($D$6:D266)),($B$6/$I$2))</f>
        <v>33333.333333333336</v>
      </c>
      <c r="E267" s="4">
        <f>IF(A267="",IF(A266="","",SUM($E$6:E266)),C267+D267)</f>
        <v>42004.333333333358</v>
      </c>
      <c r="G267" s="1">
        <f t="shared" si="39"/>
        <v>262</v>
      </c>
      <c r="H267" s="4">
        <f t="shared" si="35"/>
        <v>2643625.6517310874</v>
      </c>
      <c r="I267" s="4">
        <f>IF(G267="",IF(G266="","",SUM($I$6:I266)),H267*$C$2/12)</f>
        <v>17632.983097046377</v>
      </c>
      <c r="J267" s="4">
        <f>IF(G267="",IF(G266="","",SUM($J$6:J266)),K267-I267)</f>
        <v>59575.138724802295</v>
      </c>
      <c r="K267" s="4">
        <f>IF(G267="",IF(G266="","",SUM(K$6:K266)),$H$6*(100%+$C$2/12)^$I$2*($C$2/12)/((100%+$C$2/12)^$I$2-1))</f>
        <v>77208.121821848676</v>
      </c>
      <c r="M267" s="44"/>
      <c r="P267" s="44">
        <f t="shared" si="32"/>
        <v>2.5641025641025616E-2</v>
      </c>
      <c r="Q267" s="44">
        <f t="shared" si="36"/>
        <v>-5.2652352383958413E-3</v>
      </c>
      <c r="R267" s="2">
        <f t="shared" si="37"/>
        <v>23544776.633062851</v>
      </c>
      <c r="S267" s="12">
        <f t="shared" si="38"/>
        <v>0.94478605508728974</v>
      </c>
    </row>
    <row r="268" spans="1:19" x14ac:dyDescent="0.35">
      <c r="A268" s="1">
        <f t="shared" si="33"/>
        <v>263</v>
      </c>
      <c r="B268" s="4">
        <f t="shared" si="34"/>
        <v>1266666.6666666681</v>
      </c>
      <c r="C268" s="4">
        <f>IF(A268="",IF(A267="","",SUM($C$6:C267)),B268*$C$2/12)</f>
        <v>8448.6666666666879</v>
      </c>
      <c r="D268" s="4">
        <f>IF(A268="",IF(A267="","",SUM($D$6:D267)),($B$6/$I$2))</f>
        <v>33333.333333333336</v>
      </c>
      <c r="E268" s="4">
        <f>IF(A268="",IF(A267="","",SUM($E$6:E267)),C268+D268)</f>
        <v>41782.000000000022</v>
      </c>
      <c r="G268" s="1">
        <f t="shared" si="39"/>
        <v>263</v>
      </c>
      <c r="H268" s="4">
        <f t="shared" si="35"/>
        <v>2584050.5130062848</v>
      </c>
      <c r="I268" s="4">
        <f>IF(G268="",IF(G267="","",SUM($I$6:I267)),H268*$C$2/12)</f>
        <v>17235.616921751945</v>
      </c>
      <c r="J268" s="4">
        <f>IF(G268="",IF(G267="","",SUM($J$6:J267)),K268-I268)</f>
        <v>59972.504900096726</v>
      </c>
      <c r="K268" s="4">
        <f>IF(G268="",IF(G267="","",SUM(K$6:K267)),$H$6*(100%+$C$2/12)^$I$2*($C$2/12)/((100%+$C$2/12)^$I$2-1))</f>
        <v>77208.121821848676</v>
      </c>
      <c r="M268" s="44"/>
      <c r="P268" s="44">
        <f t="shared" si="32"/>
        <v>2.6315789473684181E-2</v>
      </c>
      <c r="Q268" s="44">
        <f t="shared" si="36"/>
        <v>-5.2931046796759612E-3</v>
      </c>
      <c r="R268" s="2">
        <f t="shared" si="37"/>
        <v>23621856.104989495</v>
      </c>
      <c r="S268" s="12">
        <f t="shared" si="38"/>
        <v>0.94637734388708272</v>
      </c>
    </row>
    <row r="269" spans="1:19" x14ac:dyDescent="0.35">
      <c r="A269" s="1">
        <f t="shared" si="33"/>
        <v>264</v>
      </c>
      <c r="B269" s="4">
        <f t="shared" si="34"/>
        <v>1233333.3333333349</v>
      </c>
      <c r="C269" s="4">
        <f>IF(A269="",IF(A268="","",SUM($C$6:C268)),B269*$C$2/12)</f>
        <v>8226.3333333333558</v>
      </c>
      <c r="D269" s="4">
        <f>IF(A269="",IF(A268="","",SUM($D$6:D268)),($B$6/$I$2))</f>
        <v>33333.333333333336</v>
      </c>
      <c r="E269" s="4">
        <f>IF(A269="",IF(A268="","",SUM($E$6:E268)),C269+D269)</f>
        <v>41559.666666666693</v>
      </c>
      <c r="G269" s="1">
        <f t="shared" si="39"/>
        <v>264</v>
      </c>
      <c r="H269" s="4">
        <f t="shared" si="35"/>
        <v>2524078.0081061879</v>
      </c>
      <c r="I269" s="4">
        <f>IF(G269="",IF(G268="","",SUM($I$6:I268)),H269*$C$2/12)</f>
        <v>16835.600314068299</v>
      </c>
      <c r="J269" s="4">
        <f>IF(G269="",IF(G268="","",SUM($J$6:J268)),K269-I269)</f>
        <v>60372.521507780373</v>
      </c>
      <c r="K269" s="4">
        <f>IF(G269="",IF(G268="","",SUM(K$6:K268)),$H$6*(100%+$C$2/12)^$I$2*($C$2/12)/((100%+$C$2/12)^$I$2-1))</f>
        <v>77208.121821848676</v>
      </c>
      <c r="M269" s="44"/>
      <c r="P269" s="44">
        <f t="shared" si="32"/>
        <v>2.7027027027026994E-2</v>
      </c>
      <c r="Q269" s="44">
        <f t="shared" si="36"/>
        <v>-5.3212707226396143E-3</v>
      </c>
      <c r="R269" s="2">
        <f t="shared" si="37"/>
        <v>23699187.915049776</v>
      </c>
      <c r="S269" s="12">
        <f t="shared" si="38"/>
        <v>0.94795883564642613</v>
      </c>
    </row>
    <row r="270" spans="1:19" x14ac:dyDescent="0.35">
      <c r="A270" s="1">
        <f t="shared" si="33"/>
        <v>265</v>
      </c>
      <c r="B270" s="4">
        <f t="shared" si="34"/>
        <v>1200000.0000000016</v>
      </c>
      <c r="C270" s="4">
        <f>IF(A270="",IF(A269="","",SUM($C$6:C269)),B270*$C$2/12)</f>
        <v>8004.0000000000218</v>
      </c>
      <c r="D270" s="4">
        <f>IF(A270="",IF(A269="","",SUM($D$6:D269)),($B$6/$I$2))</f>
        <v>33333.333333333336</v>
      </c>
      <c r="E270" s="4">
        <f>IF(A270="",IF(A269="","",SUM($E$6:E269)),C270+D270)</f>
        <v>41337.333333333358</v>
      </c>
      <c r="G270" s="1">
        <f t="shared" si="39"/>
        <v>265</v>
      </c>
      <c r="H270" s="4">
        <f t="shared" si="35"/>
        <v>2463705.4865984074</v>
      </c>
      <c r="I270" s="4">
        <f>IF(G270="",IF(G269="","",SUM($I$6:I269)),H270*$C$2/12)</f>
        <v>16432.915595611401</v>
      </c>
      <c r="J270" s="4">
        <f>IF(G270="",IF(G269="","",SUM($J$6:J269)),K270-I270)</f>
        <v>60775.206226237278</v>
      </c>
      <c r="K270" s="4">
        <f>IF(G270="",IF(G269="","",SUM(K$6:K269)),$H$6*(100%+$C$2/12)^$I$2*($C$2/12)/((100%+$C$2/12)^$I$2-1))</f>
        <v>77208.121821848676</v>
      </c>
      <c r="M270" s="44"/>
      <c r="P270" s="44">
        <f t="shared" si="32"/>
        <v>2.7777777777777742E-2</v>
      </c>
      <c r="Q270" s="44">
        <f t="shared" si="36"/>
        <v>-5.3497381275115045E-3</v>
      </c>
      <c r="R270" s="2">
        <f t="shared" si="37"/>
        <v>23776772.889333084</v>
      </c>
      <c r="S270" s="12">
        <f t="shared" si="38"/>
        <v>0.94953057735861401</v>
      </c>
    </row>
    <row r="271" spans="1:19" x14ac:dyDescent="0.35">
      <c r="A271" s="1">
        <f t="shared" si="33"/>
        <v>266</v>
      </c>
      <c r="B271" s="4">
        <f t="shared" si="34"/>
        <v>1166666.6666666684</v>
      </c>
      <c r="C271" s="4">
        <f>IF(A271="",IF(A270="","",SUM($C$6:C270)),B271*$C$2/12)</f>
        <v>7781.6666666666888</v>
      </c>
      <c r="D271" s="4">
        <f>IF(A271="",IF(A270="","",SUM($D$6:D270)),($B$6/$I$2))</f>
        <v>33333.333333333336</v>
      </c>
      <c r="E271" s="4">
        <f>IF(A271="",IF(A270="","",SUM($E$6:E270)),C271+D271)</f>
        <v>41115.000000000022</v>
      </c>
      <c r="G271" s="1">
        <f t="shared" si="39"/>
        <v>266</v>
      </c>
      <c r="H271" s="4">
        <f t="shared" si="35"/>
        <v>2402930.2803721703</v>
      </c>
      <c r="I271" s="4">
        <f>IF(G271="",IF(G270="","",SUM($I$6:I270)),H271*$C$2/12)</f>
        <v>16027.544970082397</v>
      </c>
      <c r="J271" s="4">
        <f>IF(G271="",IF(G270="","",SUM($J$6:J270)),K271-I271)</f>
        <v>61180.57685176628</v>
      </c>
      <c r="K271" s="4">
        <f>IF(G271="",IF(G270="","",SUM(K$6:K270)),$H$6*(100%+$C$2/12)^$I$2*($C$2/12)/((100%+$C$2/12)^$I$2-1))</f>
        <v>77208.121821848676</v>
      </c>
      <c r="M271" s="44"/>
      <c r="P271" s="44">
        <f t="shared" si="32"/>
        <v>2.8571428571428532E-2</v>
      </c>
      <c r="Q271" s="44">
        <f t="shared" si="36"/>
        <v>-5.378511756926805E-3</v>
      </c>
      <c r="R271" s="2">
        <f t="shared" si="37"/>
        <v>23854611.856633201</v>
      </c>
      <c r="S271" s="12">
        <f t="shared" si="38"/>
        <v>0.95109261581457027</v>
      </c>
    </row>
    <row r="272" spans="1:19" x14ac:dyDescent="0.35">
      <c r="A272" s="1">
        <f t="shared" si="33"/>
        <v>267</v>
      </c>
      <c r="B272" s="4">
        <f t="shared" si="34"/>
        <v>1133333.3333333351</v>
      </c>
      <c r="C272" s="4">
        <f>IF(A272="",IF(A271="","",SUM($C$6:C271)),B272*$C$2/12)</f>
        <v>7559.3333333333549</v>
      </c>
      <c r="D272" s="4">
        <f>IF(A272="",IF(A271="","",SUM($D$6:D271)),($B$6/$I$2))</f>
        <v>33333.333333333336</v>
      </c>
      <c r="E272" s="4">
        <f>IF(A272="",IF(A271="","",SUM($E$6:E271)),C272+D272)</f>
        <v>40892.666666666693</v>
      </c>
      <c r="G272" s="1">
        <f t="shared" si="39"/>
        <v>267</v>
      </c>
      <c r="H272" s="4">
        <f t="shared" si="35"/>
        <v>2341749.7035204042</v>
      </c>
      <c r="I272" s="4">
        <f>IF(G272="",IF(G271="","",SUM($I$6:I271)),H272*$C$2/12)</f>
        <v>15619.470522481119</v>
      </c>
      <c r="J272" s="4">
        <f>IF(G272="",IF(G271="","",SUM($J$6:J271)),K272-I272)</f>
        <v>61588.651299367557</v>
      </c>
      <c r="K272" s="4">
        <f>IF(G272="",IF(G271="","",SUM(K$6:K271)),$H$6*(100%+$C$2/12)^$I$2*($C$2/12)/((100%+$C$2/12)^$I$2-1))</f>
        <v>77208.121821848676</v>
      </c>
      <c r="M272" s="44"/>
      <c r="P272" s="44">
        <f t="shared" si="32"/>
        <v>2.9411764705882307E-2</v>
      </c>
      <c r="Q272" s="44">
        <f t="shared" si="36"/>
        <v>-5.4075965787018935E-3</v>
      </c>
      <c r="R272" s="2">
        <f t="shared" si="37"/>
        <v>23932705.648457177</v>
      </c>
      <c r="S272" s="12">
        <f t="shared" si="38"/>
        <v>0.95264499760367061</v>
      </c>
    </row>
    <row r="273" spans="1:19" x14ac:dyDescent="0.35">
      <c r="A273" s="1">
        <f t="shared" si="33"/>
        <v>268</v>
      </c>
      <c r="B273" s="4">
        <f t="shared" si="34"/>
        <v>1100000.0000000019</v>
      </c>
      <c r="C273" s="4">
        <f>IF(A273="",IF(A272="","",SUM($C$6:C272)),B273*$C$2/12)</f>
        <v>7337.0000000000227</v>
      </c>
      <c r="D273" s="4">
        <f>IF(A273="",IF(A272="","",SUM($D$6:D272)),($B$6/$I$2))</f>
        <v>33333.333333333336</v>
      </c>
      <c r="E273" s="4">
        <f>IF(A273="",IF(A272="","",SUM($E$6:E272)),C273+D273)</f>
        <v>40670.333333333358</v>
      </c>
      <c r="G273" s="1">
        <f t="shared" si="39"/>
        <v>268</v>
      </c>
      <c r="H273" s="4">
        <f t="shared" si="35"/>
        <v>2280161.0522210365</v>
      </c>
      <c r="I273" s="4">
        <f>IF(G273="",IF(G272="","",SUM($I$6:I272)),H273*$C$2/12)</f>
        <v>15208.674218314334</v>
      </c>
      <c r="J273" s="4">
        <f>IF(G273="",IF(G272="","",SUM($J$6:J272)),K273-I273)</f>
        <v>61999.44760353434</v>
      </c>
      <c r="K273" s="4">
        <f>IF(G273="",IF(G272="","",SUM(K$6:K272)),$H$6*(100%+$C$2/12)^$I$2*($C$2/12)/((100%+$C$2/12)^$I$2-1))</f>
        <v>77208.121821848676</v>
      </c>
      <c r="M273" s="44"/>
      <c r="P273" s="44">
        <f t="shared" si="32"/>
        <v>3.0303030303030255E-2</v>
      </c>
      <c r="Q273" s="44">
        <f t="shared" si="36"/>
        <v>-5.4369976686937087E-3</v>
      </c>
      <c r="R273" s="2">
        <f t="shared" si="37"/>
        <v>24011055.099034186</v>
      </c>
      <c r="S273" s="12">
        <f t="shared" si="38"/>
        <v>0.95418776911455883</v>
      </c>
    </row>
    <row r="274" spans="1:19" x14ac:dyDescent="0.35">
      <c r="A274" s="1">
        <f t="shared" si="33"/>
        <v>269</v>
      </c>
      <c r="B274" s="4">
        <f t="shared" si="34"/>
        <v>1066666.6666666686</v>
      </c>
      <c r="C274" s="4">
        <f>IF(A274="",IF(A273="","",SUM($C$6:C273)),B274*$C$2/12)</f>
        <v>7114.6666666666897</v>
      </c>
      <c r="D274" s="4">
        <f>IF(A274="",IF(A273="","",SUM($D$6:D273)),($B$6/$I$2))</f>
        <v>33333.333333333336</v>
      </c>
      <c r="E274" s="4">
        <f>IF(A274="",IF(A273="","",SUM($E$6:E273)),C274+D274)</f>
        <v>40448.000000000029</v>
      </c>
      <c r="G274" s="1">
        <f t="shared" si="39"/>
        <v>269</v>
      </c>
      <c r="H274" s="4">
        <f t="shared" si="35"/>
        <v>2218161.6046175021</v>
      </c>
      <c r="I274" s="4">
        <f>IF(G274="",IF(G273="","",SUM($I$6:I273)),H274*$C$2/12)</f>
        <v>14795.137902798759</v>
      </c>
      <c r="J274" s="4">
        <f>IF(G274="",IF(G273="","",SUM($J$6:J273)),K274-I274)</f>
        <v>62412.983919049919</v>
      </c>
      <c r="K274" s="4">
        <f>IF(G274="",IF(G273="","",SUM(K$6:K273)),$H$6*(100%+$C$2/12)^$I$2*($C$2/12)/((100%+$C$2/12)^$I$2-1))</f>
        <v>77208.121821848676</v>
      </c>
      <c r="M274" s="44"/>
      <c r="P274" s="44">
        <f t="shared" si="32"/>
        <v>3.1249999999999944E-2</v>
      </c>
      <c r="Q274" s="44">
        <f t="shared" si="36"/>
        <v>-5.4667202137510962E-3</v>
      </c>
      <c r="R274" s="2">
        <f t="shared" si="37"/>
        <v>24089661.045324463</v>
      </c>
      <c r="S274" s="12">
        <f t="shared" si="38"/>
        <v>0.955720976535961</v>
      </c>
    </row>
    <row r="275" spans="1:19" x14ac:dyDescent="0.35">
      <c r="A275" s="1">
        <f t="shared" si="33"/>
        <v>270</v>
      </c>
      <c r="B275" s="4">
        <f t="shared" si="34"/>
        <v>1033333.3333333352</v>
      </c>
      <c r="C275" s="4">
        <f>IF(A275="",IF(A274="","",SUM($C$6:C274)),B275*$C$2/12)</f>
        <v>6892.3333333333549</v>
      </c>
      <c r="D275" s="4">
        <f>IF(A275="",IF(A274="","",SUM($D$6:D274)),($B$6/$I$2))</f>
        <v>33333.333333333336</v>
      </c>
      <c r="E275" s="4">
        <f>IF(A275="",IF(A274="","",SUM($E$6:E274)),C275+D275)</f>
        <v>40225.666666666693</v>
      </c>
      <c r="G275" s="1">
        <f t="shared" si="39"/>
        <v>270</v>
      </c>
      <c r="H275" s="4">
        <f t="shared" si="35"/>
        <v>2155748.620698452</v>
      </c>
      <c r="I275" s="4">
        <f>IF(G275="",IF(G274="","",SUM($I$6:I274)),H275*$C$2/12)</f>
        <v>14378.843300058696</v>
      </c>
      <c r="J275" s="4">
        <f>IF(G275="",IF(G274="","",SUM($J$6:J274)),K275-I275)</f>
        <v>62829.27852178998</v>
      </c>
      <c r="K275" s="4">
        <f>IF(G275="",IF(G274="","",SUM(K$6:K274)),$H$6*(100%+$C$2/12)^$I$2*($C$2/12)/((100%+$C$2/12)^$I$2-1))</f>
        <v>77208.121821848676</v>
      </c>
      <c r="M275" s="44"/>
      <c r="P275" s="44">
        <f t="shared" si="32"/>
        <v>3.2258064516128976E-2</v>
      </c>
      <c r="Q275" s="44">
        <f t="shared" si="36"/>
        <v>-5.4967695147679881E-3</v>
      </c>
      <c r="R275" s="2">
        <f t="shared" si="37"/>
        <v>24168524.32702823</v>
      </c>
      <c r="S275" s="12">
        <f t="shared" si="38"/>
        <v>0.95724466585749568</v>
      </c>
    </row>
    <row r="276" spans="1:19" x14ac:dyDescent="0.35">
      <c r="A276" s="1">
        <f t="shared" si="33"/>
        <v>271</v>
      </c>
      <c r="B276" s="4">
        <f t="shared" si="34"/>
        <v>1000000.0000000019</v>
      </c>
      <c r="C276" s="4">
        <f>IF(A276="",IF(A275="","",SUM($C$6:C275)),B276*$C$2/12)</f>
        <v>6670.0000000000218</v>
      </c>
      <c r="D276" s="4">
        <f>IF(A276="",IF(A275="","",SUM($D$6:D275)),($B$6/$I$2))</f>
        <v>33333.333333333336</v>
      </c>
      <c r="E276" s="4">
        <f>IF(A276="",IF(A275="","",SUM($E$6:E275)),C276+D276)</f>
        <v>40003.333333333358</v>
      </c>
      <c r="G276" s="1">
        <f t="shared" si="39"/>
        <v>271</v>
      </c>
      <c r="H276" s="4">
        <f t="shared" si="35"/>
        <v>2092919.3421766621</v>
      </c>
      <c r="I276" s="4">
        <f>IF(G276="",IF(G275="","",SUM($I$6:I275)),H276*$C$2/12)</f>
        <v>13959.772012318355</v>
      </c>
      <c r="J276" s="4">
        <f>IF(G276="",IF(G275="","",SUM($J$6:J275)),K276-I276)</f>
        <v>63248.349809530322</v>
      </c>
      <c r="K276" s="4">
        <f>IF(G276="",IF(G275="","",SUM(K$6:K275)),$H$6*(100%+$C$2/12)^$I$2*($C$2/12)/((100%+$C$2/12)^$I$2-1))</f>
        <v>77208.121821848676</v>
      </c>
      <c r="M276" s="44"/>
      <c r="P276" s="44">
        <f t="shared" si="32"/>
        <v>3.333333333333327E-2</v>
      </c>
      <c r="Q276" s="44">
        <f t="shared" si="36"/>
        <v>-5.5271509898324189E-3</v>
      </c>
      <c r="R276" s="2">
        <f t="shared" si="37"/>
        <v>24247645.786594663</v>
      </c>
      <c r="S276" s="12">
        <f t="shared" si="38"/>
        <v>0.95875888287048239</v>
      </c>
    </row>
    <row r="277" spans="1:19" x14ac:dyDescent="0.35">
      <c r="A277" s="1">
        <f t="shared" si="33"/>
        <v>272</v>
      </c>
      <c r="B277" s="4">
        <f t="shared" si="34"/>
        <v>966666.66666666849</v>
      </c>
      <c r="C277" s="4">
        <f>IF(A277="",IF(A276="","",SUM($C$6:C276)),B277*$C$2/12)</f>
        <v>6447.666666666687</v>
      </c>
      <c r="D277" s="4">
        <f>IF(A277="",IF(A276="","",SUM($D$6:D276)),($B$6/$I$2))</f>
        <v>33333.333333333336</v>
      </c>
      <c r="E277" s="4">
        <f>IF(A277="",IF(A276="","",SUM($E$6:E276)),C277+D277)</f>
        <v>39781.000000000022</v>
      </c>
      <c r="G277" s="1">
        <f t="shared" si="39"/>
        <v>272</v>
      </c>
      <c r="H277" s="4">
        <f t="shared" si="35"/>
        <v>2029670.9923671316</v>
      </c>
      <c r="I277" s="4">
        <f>IF(G277="",IF(G276="","",SUM($I$6:I276)),H277*$C$2/12)</f>
        <v>13537.905519088787</v>
      </c>
      <c r="J277" s="4">
        <f>IF(G277="",IF(G276="","",SUM($J$6:J276)),K277-I277)</f>
        <v>63670.216302759887</v>
      </c>
      <c r="K277" s="4">
        <f>IF(G277="",IF(G276="","",SUM(K$6:K276)),$H$6*(100%+$C$2/12)^$I$2*($C$2/12)/((100%+$C$2/12)^$I$2-1))</f>
        <v>77208.121821848676</v>
      </c>
      <c r="M277" s="44"/>
      <c r="P277" s="44">
        <f t="shared" si="32"/>
        <v>3.4482758620689592E-2</v>
      </c>
      <c r="Q277" s="44">
        <f t="shared" si="36"/>
        <v>-5.5578701774852664E-3</v>
      </c>
      <c r="R277" s="2">
        <f t="shared" si="37"/>
        <v>24327026.269230906</v>
      </c>
      <c r="S277" s="12">
        <f t="shared" si="38"/>
        <v>0.96026367316874572</v>
      </c>
    </row>
    <row r="278" spans="1:19" x14ac:dyDescent="0.35">
      <c r="A278" s="1">
        <f t="shared" si="33"/>
        <v>273</v>
      </c>
      <c r="B278" s="4">
        <f t="shared" si="34"/>
        <v>933333.33333333512</v>
      </c>
      <c r="C278" s="4">
        <f>IF(A278="",IF(A277="","",SUM($C$6:C277)),B278*$C$2/12)</f>
        <v>6225.3333333333539</v>
      </c>
      <c r="D278" s="4">
        <f>IF(A278="",IF(A277="","",SUM($D$6:D277)),($B$6/$I$2))</f>
        <v>33333.333333333336</v>
      </c>
      <c r="E278" s="4">
        <f>IF(A278="",IF(A277="","",SUM($E$6:E277)),C278+D278)</f>
        <v>39558.666666666686</v>
      </c>
      <c r="G278" s="1">
        <f t="shared" si="39"/>
        <v>273</v>
      </c>
      <c r="H278" s="4">
        <f t="shared" si="35"/>
        <v>1966000.7760643717</v>
      </c>
      <c r="I278" s="4">
        <f>IF(G278="",IF(G277="","",SUM($I$6:I277)),H278*$C$2/12)</f>
        <v>13113.225176349377</v>
      </c>
      <c r="J278" s="4">
        <f>IF(G278="",IF(G277="","",SUM($J$6:J277)),K278-I278)</f>
        <v>64094.896645499299</v>
      </c>
      <c r="K278" s="4">
        <f>IF(G278="",IF(G277="","",SUM(K$6:K277)),$H$6*(100%+$C$2/12)^$I$2*($C$2/12)/((100%+$C$2/12)^$I$2-1))</f>
        <v>77208.121821848676</v>
      </c>
      <c r="M278" s="44"/>
      <c r="P278" s="44">
        <f t="shared" si="32"/>
        <v>3.571428571428565E-2</v>
      </c>
      <c r="Q278" s="44">
        <f t="shared" si="36"/>
        <v>-5.588932740085358E-3</v>
      </c>
      <c r="R278" s="2">
        <f t="shared" si="37"/>
        <v>24406666.622911084</v>
      </c>
      <c r="S278" s="12">
        <f t="shared" si="38"/>
        <v>0.96175908214941586</v>
      </c>
    </row>
    <row r="279" spans="1:19" x14ac:dyDescent="0.35">
      <c r="A279" s="1">
        <f t="shared" si="33"/>
        <v>274</v>
      </c>
      <c r="B279" s="4">
        <f t="shared" si="34"/>
        <v>900000.00000000175</v>
      </c>
      <c r="C279" s="4">
        <f>IF(A279="",IF(A278="","",SUM($C$6:C278)),B279*$C$2/12)</f>
        <v>6003.0000000000191</v>
      </c>
      <c r="D279" s="4">
        <f>IF(A279="",IF(A278="","",SUM($D$6:D278)),($B$6/$I$2))</f>
        <v>33333.333333333336</v>
      </c>
      <c r="E279" s="4">
        <f>IF(A279="",IF(A278="","",SUM($E$6:E278)),C279+D279)</f>
        <v>39336.333333333358</v>
      </c>
      <c r="G279" s="1">
        <f t="shared" si="39"/>
        <v>274</v>
      </c>
      <c r="H279" s="4">
        <f t="shared" si="35"/>
        <v>1901905.8794188723</v>
      </c>
      <c r="I279" s="4">
        <f>IF(G279="",IF(G278="","",SUM($I$6:I278)),H279*$C$2/12)</f>
        <v>12685.712215723897</v>
      </c>
      <c r="J279" s="4">
        <f>IF(G279="",IF(G278="","",SUM($J$6:J278)),K279-I279)</f>
        <v>64522.409606124776</v>
      </c>
      <c r="K279" s="4">
        <f>IF(G279="",IF(G278="","",SUM(K$6:K278)),$H$6*(100%+$C$2/12)^$I$2*($C$2/12)/((100%+$C$2/12)^$I$2-1))</f>
        <v>77208.121821848676</v>
      </c>
      <c r="M279" s="44"/>
      <c r="P279" s="44">
        <f t="shared" si="32"/>
        <v>3.7037037037036966E-2</v>
      </c>
      <c r="Q279" s="44">
        <f t="shared" si="36"/>
        <v>-5.6203444672889647E-3</v>
      </c>
      <c r="R279" s="2">
        <f t="shared" si="37"/>
        <v>24486567.698385376</v>
      </c>
      <c r="S279" s="12">
        <f t="shared" si="38"/>
        <v>0.96324515501372843</v>
      </c>
    </row>
    <row r="280" spans="1:19" x14ac:dyDescent="0.35">
      <c r="A280" s="1">
        <f t="shared" si="33"/>
        <v>275</v>
      </c>
      <c r="B280" s="4">
        <f t="shared" si="34"/>
        <v>866666.66666666837</v>
      </c>
      <c r="C280" s="4">
        <f>IF(A280="",IF(A279="","",SUM($C$6:C279)),B280*$C$2/12)</f>
        <v>5780.6666666666861</v>
      </c>
      <c r="D280" s="4">
        <f>IF(A280="",IF(A279="","",SUM($D$6:D279)),($B$6/$I$2))</f>
        <v>33333.333333333336</v>
      </c>
      <c r="E280" s="4">
        <f>IF(A280="",IF(A279="","",SUM($E$6:E279)),C280+D280)</f>
        <v>39114.000000000022</v>
      </c>
      <c r="G280" s="1">
        <f t="shared" si="39"/>
        <v>275</v>
      </c>
      <c r="H280" s="4">
        <f t="shared" si="35"/>
        <v>1837383.4698127476</v>
      </c>
      <c r="I280" s="4">
        <f>IF(G280="",IF(G279="","",SUM($I$6:I279)),H280*$C$2/12)</f>
        <v>12255.347743651044</v>
      </c>
      <c r="J280" s="4">
        <f>IF(G280="",IF(G279="","",SUM($J$6:J279)),K280-I280)</f>
        <v>64952.774078197632</v>
      </c>
      <c r="K280" s="4">
        <f>IF(G280="",IF(G279="","",SUM(K$6:K279)),$H$6*(100%+$C$2/12)^$I$2*($C$2/12)/((100%+$C$2/12)^$I$2-1))</f>
        <v>77208.121821848676</v>
      </c>
      <c r="M280" s="44"/>
      <c r="P280" s="44">
        <f t="shared" si="32"/>
        <v>3.8461538461538387E-2</v>
      </c>
      <c r="Q280" s="44">
        <f t="shared" si="36"/>
        <v>-5.6521112796482208E-3</v>
      </c>
      <c r="R280" s="2">
        <f t="shared" si="37"/>
        <v>24566730.349189088</v>
      </c>
      <c r="S280" s="12">
        <f t="shared" si="38"/>
        <v>0.96472193676781759</v>
      </c>
    </row>
    <row r="281" spans="1:19" x14ac:dyDescent="0.35">
      <c r="A281" s="1">
        <f t="shared" si="33"/>
        <v>276</v>
      </c>
      <c r="B281" s="4">
        <f t="shared" si="34"/>
        <v>833333.333333335</v>
      </c>
      <c r="C281" s="4">
        <f>IF(A281="",IF(A280="","",SUM($C$6:C280)),B281*$C$2/12)</f>
        <v>5558.333333333353</v>
      </c>
      <c r="D281" s="4">
        <f>IF(A281="",IF(A280="","",SUM($D$6:D280)),($B$6/$I$2))</f>
        <v>33333.333333333336</v>
      </c>
      <c r="E281" s="4">
        <f>IF(A281="",IF(A280="","",SUM($E$6:E280)),C281+D281)</f>
        <v>38891.666666666686</v>
      </c>
      <c r="G281" s="1">
        <f t="shared" si="39"/>
        <v>276</v>
      </c>
      <c r="H281" s="4">
        <f t="shared" si="35"/>
        <v>1772430.69573455</v>
      </c>
      <c r="I281" s="4">
        <f>IF(G281="",IF(G280="","",SUM($I$6:I280)),H281*$C$2/12)</f>
        <v>11822.112740549464</v>
      </c>
      <c r="J281" s="4">
        <f>IF(G281="",IF(G280="","",SUM($J$6:J280)),K281-I281)</f>
        <v>65386.009081299213</v>
      </c>
      <c r="K281" s="4">
        <f>IF(G281="",IF(G280="","",SUM(K$6:K280)),$H$6*(100%+$C$2/12)^$I$2*($C$2/12)/((100%+$C$2/12)^$I$2-1))</f>
        <v>77208.121821848676</v>
      </c>
      <c r="M281" s="44"/>
      <c r="P281" s="44">
        <f t="shared" si="32"/>
        <v>3.9999999999999925E-2</v>
      </c>
      <c r="Q281" s="44">
        <f t="shared" si="36"/>
        <v>-5.6842392323294888E-3</v>
      </c>
      <c r="R281" s="2">
        <f t="shared" si="37"/>
        <v>24647155.431651782</v>
      </c>
      <c r="S281" s="12">
        <f t="shared" si="38"/>
        <v>0.9661894722235097</v>
      </c>
    </row>
    <row r="282" spans="1:19" x14ac:dyDescent="0.35">
      <c r="A282" s="1">
        <f t="shared" si="33"/>
        <v>277</v>
      </c>
      <c r="B282" s="4">
        <f t="shared" si="34"/>
        <v>800000.00000000163</v>
      </c>
      <c r="C282" s="4">
        <f>IF(A282="",IF(A281="","",SUM($C$6:C281)),B282*$C$2/12)</f>
        <v>5336.0000000000182</v>
      </c>
      <c r="D282" s="4">
        <f>IF(A282="",IF(A281="","",SUM($D$6:D281)),($B$6/$I$2))</f>
        <v>33333.333333333336</v>
      </c>
      <c r="E282" s="4">
        <f>IF(A282="",IF(A281="","",SUM($E$6:E281)),C282+D282)</f>
        <v>38669.333333333358</v>
      </c>
      <c r="G282" s="1">
        <f t="shared" si="39"/>
        <v>277</v>
      </c>
      <c r="H282" s="4">
        <f t="shared" si="35"/>
        <v>1707044.6866532508</v>
      </c>
      <c r="I282" s="4">
        <f>IF(G282="",IF(G281="","",SUM($I$6:I281)),H282*$C$2/12)</f>
        <v>11385.988059977199</v>
      </c>
      <c r="J282" s="4">
        <f>IF(G282="",IF(G281="","",SUM($J$6:J281)),K282-I282)</f>
        <v>65822.133761871475</v>
      </c>
      <c r="K282" s="4">
        <f>IF(G282="",IF(G281="","",SUM(K$6:K281)),$H$6*(100%+$C$2/12)^$I$2*($C$2/12)/((100%+$C$2/12)^$I$2-1))</f>
        <v>77208.121821848676</v>
      </c>
      <c r="M282" s="44"/>
      <c r="P282" s="44">
        <f t="shared" si="32"/>
        <v>4.1666666666666588E-2</v>
      </c>
      <c r="Q282" s="44">
        <f t="shared" si="36"/>
        <v>-5.7167345189628035E-3</v>
      </c>
      <c r="R282" s="2">
        <f t="shared" si="37"/>
        <v>24727843.80490642</v>
      </c>
      <c r="S282" s="12">
        <f t="shared" si="38"/>
        <v>0.9676478059991116</v>
      </c>
    </row>
    <row r="283" spans="1:19" x14ac:dyDescent="0.35">
      <c r="A283" s="1">
        <f t="shared" si="33"/>
        <v>278</v>
      </c>
      <c r="B283" s="4">
        <f t="shared" si="34"/>
        <v>766666.66666666826</v>
      </c>
      <c r="C283" s="4">
        <f>IF(A283="",IF(A282="","",SUM($C$6:C282)),B283*$C$2/12)</f>
        <v>5113.6666666666843</v>
      </c>
      <c r="D283" s="4">
        <f>IF(A283="",IF(A282="","",SUM($D$6:D282)),($B$6/$I$2))</f>
        <v>33333.333333333336</v>
      </c>
      <c r="E283" s="4">
        <f>IF(A283="",IF(A282="","",SUM($E$6:E282)),C283+D283)</f>
        <v>38447.000000000022</v>
      </c>
      <c r="G283" s="1">
        <f t="shared" si="39"/>
        <v>278</v>
      </c>
      <c r="H283" s="4">
        <f t="shared" si="35"/>
        <v>1641222.5528913795</v>
      </c>
      <c r="I283" s="4">
        <f>IF(G283="",IF(G282="","",SUM($I$6:I282)),H283*$C$2/12)</f>
        <v>10946.954427785517</v>
      </c>
      <c r="J283" s="4">
        <f>IF(G283="",IF(G282="","",SUM($J$6:J282)),K283-I283)</f>
        <v>66261.167394063159</v>
      </c>
      <c r="K283" s="4">
        <f>IF(G283="",IF(G282="","",SUM(K$6:K282)),$H$6*(100%+$C$2/12)^$I$2*($C$2/12)/((100%+$C$2/12)^$I$2-1))</f>
        <v>77208.121821848676</v>
      </c>
      <c r="M283" s="44"/>
      <c r="P283" s="44">
        <f t="shared" ref="P283:P346" si="40">IF(A283="","",D283/B283)</f>
        <v>4.3478260869565133E-2</v>
      </c>
      <c r="Q283" s="44">
        <f t="shared" si="36"/>
        <v>-5.7496034756224302E-3</v>
      </c>
      <c r="R283" s="2">
        <f t="shared" si="37"/>
        <v>24808796.330898542</v>
      </c>
      <c r="S283" s="12">
        <f t="shared" si="38"/>
        <v>0.96909698252019549</v>
      </c>
    </row>
    <row r="284" spans="1:19" x14ac:dyDescent="0.35">
      <c r="A284" s="1">
        <f t="shared" si="33"/>
        <v>279</v>
      </c>
      <c r="B284" s="4">
        <f t="shared" si="34"/>
        <v>733333.33333333489</v>
      </c>
      <c r="C284" s="4">
        <f>IF(A284="",IF(A283="","",SUM($C$6:C283)),B284*$C$2/12)</f>
        <v>4891.3333333333503</v>
      </c>
      <c r="D284" s="4">
        <f>IF(A284="",IF(A283="","",SUM($D$6:D283)),($B$6/$I$2))</f>
        <v>33333.333333333336</v>
      </c>
      <c r="E284" s="4">
        <f>IF(A284="",IF(A283="","",SUM($E$6:E283)),C284+D284)</f>
        <v>38224.666666666686</v>
      </c>
      <c r="G284" s="1">
        <f t="shared" si="39"/>
        <v>279</v>
      </c>
      <c r="H284" s="4">
        <f t="shared" si="35"/>
        <v>1574961.3854973163</v>
      </c>
      <c r="I284" s="4">
        <f>IF(G284="",IF(G283="","",SUM($I$6:I283)),H284*$C$2/12)</f>
        <v>10504.992441267113</v>
      </c>
      <c r="J284" s="4">
        <f>IF(G284="",IF(G283="","",SUM($J$6:J283)),K284-I284)</f>
        <v>66703.129380581566</v>
      </c>
      <c r="K284" s="4">
        <f>IF(G284="",IF(G283="","",SUM(K$6:K283)),$H$6*(100%+$C$2/12)^$I$2*($C$2/12)/((100%+$C$2/12)^$I$2-1))</f>
        <v>77208.121821848676</v>
      </c>
      <c r="M284" s="44"/>
      <c r="P284" s="44">
        <f t="shared" si="40"/>
        <v>4.5454545454545359E-2</v>
      </c>
      <c r="Q284" s="44">
        <f t="shared" si="36"/>
        <v>-5.7828525849438353E-3</v>
      </c>
      <c r="R284" s="2">
        <f t="shared" si="37"/>
        <v>24890013.874395475</v>
      </c>
      <c r="S284" s="12">
        <f t="shared" si="38"/>
        <v>0.97053704602038326</v>
      </c>
    </row>
    <row r="285" spans="1:19" x14ac:dyDescent="0.35">
      <c r="A285" s="1">
        <f t="shared" si="33"/>
        <v>280</v>
      </c>
      <c r="B285" s="4">
        <f t="shared" si="34"/>
        <v>700000.00000000151</v>
      </c>
      <c r="C285" s="4">
        <f>IF(A285="",IF(A284="","",SUM($C$6:C284)),B285*$C$2/12)</f>
        <v>4669.0000000000164</v>
      </c>
      <c r="D285" s="4">
        <f>IF(A285="",IF(A284="","",SUM($D$6:D284)),($B$6/$I$2))</f>
        <v>33333.333333333336</v>
      </c>
      <c r="E285" s="4">
        <f>IF(A285="",IF(A284="","",SUM($E$6:E284)),C285+D285)</f>
        <v>38002.33333333335</v>
      </c>
      <c r="G285" s="1">
        <f t="shared" si="39"/>
        <v>280</v>
      </c>
      <c r="H285" s="4">
        <f t="shared" si="35"/>
        <v>1508258.2561167346</v>
      </c>
      <c r="I285" s="4">
        <f>IF(G285="",IF(G284="","",SUM($I$6:I284)),H285*$C$2/12)</f>
        <v>10060.082568298634</v>
      </c>
      <c r="J285" s="4">
        <f>IF(G285="",IF(G284="","",SUM($J$6:J284)),K285-I285)</f>
        <v>67148.039253550043</v>
      </c>
      <c r="K285" s="4">
        <f>IF(G285="",IF(G284="","",SUM(K$6:K284)),$H$6*(100%+$C$2/12)^$I$2*($C$2/12)/((100%+$C$2/12)^$I$2-1))</f>
        <v>77208.121821848676</v>
      </c>
      <c r="M285" s="44"/>
      <c r="P285" s="44">
        <f t="shared" si="40"/>
        <v>4.7619047619047519E-2</v>
      </c>
      <c r="Q285" s="44">
        <f t="shared" si="36"/>
        <v>-5.8164884803879428E-3</v>
      </c>
      <c r="R285" s="2">
        <f t="shared" si="37"/>
        <v>24971497.302995566</v>
      </c>
      <c r="S285" s="12">
        <f t="shared" si="38"/>
        <v>0.97196804054212527</v>
      </c>
    </row>
    <row r="286" spans="1:19" x14ac:dyDescent="0.35">
      <c r="A286" s="1">
        <f t="shared" si="33"/>
        <v>281</v>
      </c>
      <c r="B286" s="4">
        <f t="shared" si="34"/>
        <v>666666.66666666814</v>
      </c>
      <c r="C286" s="4">
        <f>IF(A286="",IF(A285="","",SUM($C$6:C285)),B286*$C$2/12)</f>
        <v>4446.6666666666824</v>
      </c>
      <c r="D286" s="4">
        <f>IF(A286="",IF(A285="","",SUM($D$6:D285)),($B$6/$I$2))</f>
        <v>33333.333333333336</v>
      </c>
      <c r="E286" s="4">
        <f>IF(A286="",IF(A285="","",SUM($E$6:E285)),C286+D286)</f>
        <v>37780.000000000015</v>
      </c>
      <c r="G286" s="1">
        <f t="shared" si="39"/>
        <v>281</v>
      </c>
      <c r="H286" s="4">
        <f t="shared" si="35"/>
        <v>1441110.2168631845</v>
      </c>
      <c r="I286" s="4">
        <f>IF(G286="",IF(G285="","",SUM($I$6:I285)),H286*$C$2/12)</f>
        <v>9612.205146477454</v>
      </c>
      <c r="J286" s="4">
        <f>IF(G286="",IF(G285="","",SUM($J$6:J285)),K286-I286)</f>
        <v>67595.91667537122</v>
      </c>
      <c r="K286" s="4">
        <f>IF(G286="",IF(G285="","",SUM(K$6:K285)),$H$6*(100%+$C$2/12)^$I$2*($C$2/12)/((100%+$C$2/12)^$I$2-1))</f>
        <v>77208.121821848676</v>
      </c>
      <c r="M286" s="44"/>
      <c r="P286" s="44">
        <f t="shared" si="40"/>
        <v>4.9999999999999892E-2</v>
      </c>
      <c r="Q286" s="44">
        <f t="shared" si="36"/>
        <v>-5.8505179506522145E-3</v>
      </c>
      <c r="R286" s="2">
        <f t="shared" si="37"/>
        <v>25053247.487137455</v>
      </c>
      <c r="S286" s="12">
        <f t="shared" si="38"/>
        <v>0.9733900099374766</v>
      </c>
    </row>
    <row r="287" spans="1:19" x14ac:dyDescent="0.35">
      <c r="A287" s="1">
        <f t="shared" si="33"/>
        <v>282</v>
      </c>
      <c r="B287" s="4">
        <f t="shared" si="34"/>
        <v>633333.33333333477</v>
      </c>
      <c r="C287" s="4">
        <f>IF(A287="",IF(A286="","",SUM($C$6:C286)),B287*$C$2/12)</f>
        <v>4224.3333333333485</v>
      </c>
      <c r="D287" s="4">
        <f>IF(A287="",IF(A286="","",SUM($D$6:D286)),($B$6/$I$2))</f>
        <v>33333.333333333336</v>
      </c>
      <c r="E287" s="4">
        <f>IF(A287="",IF(A286="","",SUM($E$6:E286)),C287+D287)</f>
        <v>37557.666666666686</v>
      </c>
      <c r="G287" s="1">
        <f t="shared" si="39"/>
        <v>282</v>
      </c>
      <c r="H287" s="4">
        <f t="shared" si="35"/>
        <v>1373514.3001878134</v>
      </c>
      <c r="I287" s="4">
        <f>IF(G287="",IF(G286="","",SUM($I$6:I286)),H287*$C$2/12)</f>
        <v>9161.3403822527271</v>
      </c>
      <c r="J287" s="4">
        <f>IF(G287="",IF(G286="","",SUM($J$6:J286)),K287-I287)</f>
        <v>68046.781439595943</v>
      </c>
      <c r="K287" s="4">
        <f>IF(G287="",IF(G286="","",SUM(K$6:K286)),$H$6*(100%+$C$2/12)^$I$2*($C$2/12)/((100%+$C$2/12)^$I$2-1))</f>
        <v>77208.121821848676</v>
      </c>
      <c r="M287" s="44"/>
      <c r="P287" s="44">
        <f t="shared" si="40"/>
        <v>5.2631578947368307E-2</v>
      </c>
      <c r="Q287" s="44">
        <f t="shared" si="36"/>
        <v>-5.8849479442384433E-3</v>
      </c>
      <c r="R287" s="2">
        <f t="shared" si="37"/>
        <v>25135265.300109372</v>
      </c>
      <c r="S287" s="12">
        <f t="shared" si="38"/>
        <v>0.97480299786887148</v>
      </c>
    </row>
    <row r="288" spans="1:19" x14ac:dyDescent="0.35">
      <c r="A288" s="1">
        <f t="shared" si="33"/>
        <v>283</v>
      </c>
      <c r="B288" s="4">
        <f t="shared" si="34"/>
        <v>600000.0000000014</v>
      </c>
      <c r="C288" s="4">
        <f>IF(A288="",IF(A287="","",SUM($C$6:C287)),B288*$C$2/12)</f>
        <v>4002.000000000015</v>
      </c>
      <c r="D288" s="4">
        <f>IF(A288="",IF(A287="","",SUM($D$6:D287)),($B$6/$I$2))</f>
        <v>33333.333333333336</v>
      </c>
      <c r="E288" s="4">
        <f>IF(A288="",IF(A287="","",SUM($E$6:E287)),C288+D288)</f>
        <v>37335.33333333335</v>
      </c>
      <c r="G288" s="1">
        <f t="shared" si="39"/>
        <v>283</v>
      </c>
      <c r="H288" s="4">
        <f t="shared" si="35"/>
        <v>1305467.5187482175</v>
      </c>
      <c r="I288" s="4">
        <f>IF(G288="",IF(G287="","",SUM($I$6:I287)),H288*$C$2/12)</f>
        <v>8707.4683500506235</v>
      </c>
      <c r="J288" s="4">
        <f>IF(G288="",IF(G287="","",SUM($J$6:J287)),K288-I288)</f>
        <v>68500.653471798054</v>
      </c>
      <c r="K288" s="4">
        <f>IF(G288="",IF(G287="","",SUM(K$6:K287)),$H$6*(100%+$C$2/12)^$I$2*($C$2/12)/((100%+$C$2/12)^$I$2-1))</f>
        <v>77208.121821848676</v>
      </c>
      <c r="M288" s="44"/>
      <c r="P288" s="44">
        <f t="shared" si="40"/>
        <v>5.5555555555555428E-2</v>
      </c>
      <c r="Q288" s="44">
        <f t="shared" si="36"/>
        <v>-5.9197855741837616E-3</v>
      </c>
      <c r="R288" s="2">
        <f t="shared" si="37"/>
        <v>25217551.618058462</v>
      </c>
      <c r="S288" s="12">
        <f t="shared" si="38"/>
        <v>0.97620704780989376</v>
      </c>
    </row>
    <row r="289" spans="1:19" x14ac:dyDescent="0.35">
      <c r="A289" s="1">
        <f t="shared" si="33"/>
        <v>284</v>
      </c>
      <c r="B289" s="4">
        <f t="shared" si="34"/>
        <v>566666.66666666802</v>
      </c>
      <c r="C289" s="4">
        <f>IF(A289="",IF(A288="","",SUM($C$6:C288)),B289*$C$2/12)</f>
        <v>3779.6666666666811</v>
      </c>
      <c r="D289" s="4">
        <f>IF(A289="",IF(A288="","",SUM($D$6:D288)),($B$6/$I$2))</f>
        <v>33333.333333333336</v>
      </c>
      <c r="E289" s="4">
        <f>IF(A289="",IF(A288="","",SUM($E$6:E288)),C289+D289)</f>
        <v>37113.000000000015</v>
      </c>
      <c r="G289" s="1">
        <f t="shared" si="39"/>
        <v>284</v>
      </c>
      <c r="H289" s="4">
        <f t="shared" si="35"/>
        <v>1236966.8652764196</v>
      </c>
      <c r="I289" s="4">
        <f>IF(G289="",IF(G288="","",SUM($I$6:I288)),H289*$C$2/12)</f>
        <v>8250.5689913937294</v>
      </c>
      <c r="J289" s="4">
        <f>IF(G289="",IF(G288="","",SUM($J$6:J288)),K289-I289)</f>
        <v>68957.552830454952</v>
      </c>
      <c r="K289" s="4">
        <f>IF(G289="",IF(G288="","",SUM(K$6:K288)),$H$6*(100%+$C$2/12)^$I$2*($C$2/12)/((100%+$C$2/12)^$I$2-1))</f>
        <v>77208.121821848676</v>
      </c>
      <c r="M289" s="44"/>
      <c r="P289" s="44">
        <f t="shared" si="40"/>
        <v>5.8823529411764566E-2</v>
      </c>
      <c r="Q289" s="44">
        <f t="shared" si="36"/>
        <v>-5.9550381229577613E-3</v>
      </c>
      <c r="R289" s="2">
        <f t="shared" si="37"/>
        <v>25300107.320000153</v>
      </c>
      <c r="S289" s="12">
        <f t="shared" si="38"/>
        <v>0.97760220304604362</v>
      </c>
    </row>
    <row r="290" spans="1:19" x14ac:dyDescent="0.35">
      <c r="A290" s="1">
        <f t="shared" si="33"/>
        <v>285</v>
      </c>
      <c r="B290" s="4">
        <f t="shared" si="34"/>
        <v>533333.33333333465</v>
      </c>
      <c r="C290" s="4">
        <f>IF(A290="",IF(A289="","",SUM($C$6:C289)),B290*$C$2/12)</f>
        <v>3557.3333333333471</v>
      </c>
      <c r="D290" s="4">
        <f>IF(A290="",IF(A289="","",SUM($D$6:D289)),($B$6/$I$2))</f>
        <v>33333.333333333336</v>
      </c>
      <c r="E290" s="4">
        <f>IF(A290="",IF(A289="","",SUM($E$6:E289)),C290+D290)</f>
        <v>36890.666666666686</v>
      </c>
      <c r="G290" s="1">
        <f t="shared" si="39"/>
        <v>285</v>
      </c>
      <c r="H290" s="4">
        <f t="shared" si="35"/>
        <v>1168009.3124459647</v>
      </c>
      <c r="I290" s="4">
        <f>IF(G290="",IF(G289="","",SUM($I$6:I289)),H290*$C$2/12)</f>
        <v>7790.6221140145944</v>
      </c>
      <c r="J290" s="4">
        <f>IF(G290="",IF(G289="","",SUM($J$6:J289)),K290-I290)</f>
        <v>69417.499707834082</v>
      </c>
      <c r="K290" s="4">
        <f>IF(G290="",IF(G289="","",SUM(K$6:K289)),$H$6*(100%+$C$2/12)^$I$2*($C$2/12)/((100%+$C$2/12)^$I$2-1))</f>
        <v>77208.121821848676</v>
      </c>
      <c r="M290" s="44"/>
      <c r="P290" s="44">
        <f t="shared" si="40"/>
        <v>6.2499999999999847E-2</v>
      </c>
      <c r="Q290" s="44">
        <f t="shared" si="36"/>
        <v>-5.990713047539363E-3</v>
      </c>
      <c r="R290" s="2">
        <f t="shared" si="37"/>
        <v>25382933.28782754</v>
      </c>
      <c r="S290" s="12">
        <f t="shared" si="38"/>
        <v>0.97898850667550319</v>
      </c>
    </row>
    <row r="291" spans="1:19" x14ac:dyDescent="0.35">
      <c r="A291" s="1">
        <f t="shared" si="33"/>
        <v>286</v>
      </c>
      <c r="B291" s="4">
        <f t="shared" si="34"/>
        <v>500000.00000000134</v>
      </c>
      <c r="C291" s="4">
        <f>IF(A291="",IF(A290="","",SUM($C$6:C290)),B291*$C$2/12)</f>
        <v>3335.0000000000132</v>
      </c>
      <c r="D291" s="4">
        <f>IF(A291="",IF(A290="","",SUM($D$6:D290)),($B$6/$I$2))</f>
        <v>33333.333333333336</v>
      </c>
      <c r="E291" s="4">
        <f>IF(A291="",IF(A290="","",SUM($E$6:E290)),C291+D291)</f>
        <v>36668.33333333335</v>
      </c>
      <c r="G291" s="1">
        <f t="shared" si="39"/>
        <v>286</v>
      </c>
      <c r="H291" s="4">
        <f t="shared" si="35"/>
        <v>1098591.8127381306</v>
      </c>
      <c r="I291" s="4">
        <f>IF(G291="",IF(G290="","",SUM($I$6:I290)),H291*$C$2/12)</f>
        <v>7327.6073909633415</v>
      </c>
      <c r="J291" s="4">
        <f>IF(G291="",IF(G290="","",SUM($J$6:J290)),K291-I291)</f>
        <v>69880.514430885334</v>
      </c>
      <c r="K291" s="4">
        <f>IF(G291="",IF(G290="","",SUM(K$6:K290)),$H$6*(100%+$C$2/12)^$I$2*($C$2/12)/((100%+$C$2/12)^$I$2-1))</f>
        <v>77208.121821848676</v>
      </c>
      <c r="M291" s="44"/>
      <c r="P291" s="44">
        <f t="shared" si="40"/>
        <v>6.6666666666666499E-2</v>
      </c>
      <c r="Q291" s="44">
        <f t="shared" si="36"/>
        <v>-6.0268179846755003E-3</v>
      </c>
      <c r="R291" s="2">
        <f t="shared" si="37"/>
        <v>25466030.406320803</v>
      </c>
      <c r="S291" s="12">
        <f t="shared" si="38"/>
        <v>0.98036600160989762</v>
      </c>
    </row>
    <row r="292" spans="1:19" x14ac:dyDescent="0.35">
      <c r="A292" s="1">
        <f t="shared" si="33"/>
        <v>287</v>
      </c>
      <c r="B292" s="4">
        <f t="shared" si="34"/>
        <v>466666.66666666802</v>
      </c>
      <c r="C292" s="4">
        <f>IF(A292="",IF(A291="","",SUM($C$6:C291)),B292*$C$2/12)</f>
        <v>3112.6666666666802</v>
      </c>
      <c r="D292" s="4">
        <f>IF(A292="",IF(A291="","",SUM($D$6:D291)),($B$6/$I$2))</f>
        <v>33333.333333333336</v>
      </c>
      <c r="E292" s="4">
        <f>IF(A292="",IF(A291="","",SUM($E$6:E291)),C292+D292)</f>
        <v>36446.000000000015</v>
      </c>
      <c r="G292" s="1">
        <f t="shared" si="39"/>
        <v>287</v>
      </c>
      <c r="H292" s="4">
        <f t="shared" si="35"/>
        <v>1028711.2983072452</v>
      </c>
      <c r="I292" s="4">
        <f>IF(G292="",IF(G291="","",SUM($I$6:I291)),H292*$C$2/12)</f>
        <v>6861.5043597093354</v>
      </c>
      <c r="J292" s="4">
        <f>IF(G292="",IF(G291="","",SUM($J$6:J291)),K292-I292)</f>
        <v>70346.617462139344</v>
      </c>
      <c r="K292" s="4">
        <f>IF(G292="",IF(G291="","",SUM(K$6:K291)),$H$6*(100%+$C$2/12)^$I$2*($C$2/12)/((100%+$C$2/12)^$I$2-1))</f>
        <v>77208.121821848676</v>
      </c>
      <c r="M292" s="44"/>
      <c r="P292" s="44">
        <f t="shared" si="40"/>
        <v>7.142857142857123E-2</v>
      </c>
      <c r="Q292" s="44">
        <f t="shared" si="36"/>
        <v>-6.0633607563293215E-3</v>
      </c>
      <c r="R292" s="2">
        <f t="shared" si="37"/>
        <v>25549399.563156661</v>
      </c>
      <c r="S292" s="12">
        <f t="shared" si="38"/>
        <v>0.98173473057505345</v>
      </c>
    </row>
    <row r="293" spans="1:19" x14ac:dyDescent="0.35">
      <c r="A293" s="1">
        <f t="shared" si="33"/>
        <v>288</v>
      </c>
      <c r="B293" s="4">
        <f t="shared" si="34"/>
        <v>433333.33333333471</v>
      </c>
      <c r="C293" s="4">
        <f>IF(A293="",IF(A292="","",SUM($C$6:C292)),B293*$C$2/12)</f>
        <v>2890.3333333333467</v>
      </c>
      <c r="D293" s="4">
        <f>IF(A293="",IF(A292="","",SUM($D$6:D292)),($B$6/$I$2))</f>
        <v>33333.333333333336</v>
      </c>
      <c r="E293" s="4">
        <f>IF(A293="",IF(A292="","",SUM($E$6:E292)),C293+D293)</f>
        <v>36223.666666666686</v>
      </c>
      <c r="G293" s="1">
        <f t="shared" si="39"/>
        <v>288</v>
      </c>
      <c r="H293" s="4">
        <f t="shared" si="35"/>
        <v>958364.6808451059</v>
      </c>
      <c r="I293" s="4">
        <f>IF(G293="",IF(G292="","",SUM($I$6:I292)),H293*$C$2/12)</f>
        <v>6392.2924212368644</v>
      </c>
      <c r="J293" s="4">
        <f>IF(G293="",IF(G292="","",SUM($J$6:J292)),K293-I293)</f>
        <v>70815.829400611809</v>
      </c>
      <c r="K293" s="4">
        <f>IF(G293="",IF(G292="","",SUM(K$6:K292)),$H$6*(100%+$C$2/12)^$I$2*($C$2/12)/((100%+$C$2/12)^$I$2-1))</f>
        <v>77208.121821848676</v>
      </c>
      <c r="M293" s="44"/>
      <c r="P293" s="44">
        <f t="shared" si="40"/>
        <v>7.6923076923076678E-2</v>
      </c>
      <c r="Q293" s="44">
        <f t="shared" si="36"/>
        <v>-6.1003493753314054E-3</v>
      </c>
      <c r="R293" s="2">
        <f t="shared" si="37"/>
        <v>25633041.648917861</v>
      </c>
      <c r="S293" s="12">
        <f t="shared" si="38"/>
        <v>0.9830947361117548</v>
      </c>
    </row>
    <row r="294" spans="1:19" x14ac:dyDescent="0.35">
      <c r="A294" s="1">
        <f t="shared" si="33"/>
        <v>289</v>
      </c>
      <c r="B294" s="4">
        <f t="shared" si="34"/>
        <v>400000.0000000014</v>
      </c>
      <c r="C294" s="4">
        <f>IF(A294="",IF(A293="","",SUM($C$6:C293)),B294*$C$2/12)</f>
        <v>2668.0000000000132</v>
      </c>
      <c r="D294" s="4">
        <f>IF(A294="",IF(A293="","",SUM($D$6:D293)),($B$6/$I$2))</f>
        <v>33333.333333333336</v>
      </c>
      <c r="E294" s="4">
        <f>IF(A294="",IF(A293="","",SUM($E$6:E293)),C294+D294)</f>
        <v>36001.33333333335</v>
      </c>
      <c r="G294" s="1">
        <f t="shared" si="39"/>
        <v>289</v>
      </c>
      <c r="H294" s="4">
        <f t="shared" si="35"/>
        <v>887548.8514444941</v>
      </c>
      <c r="I294" s="4">
        <f>IF(G294="",IF(G293="","",SUM($I$6:I293)),H294*$C$2/12)</f>
        <v>5919.9508391347836</v>
      </c>
      <c r="J294" s="4">
        <f>IF(G294="",IF(G293="","",SUM($J$6:J293)),K294-I294)</f>
        <v>71288.170982713898</v>
      </c>
      <c r="K294" s="4">
        <f>IF(G294="",IF(G293="","",SUM(K$6:K293)),$H$6*(100%+$C$2/12)^$I$2*($C$2/12)/((100%+$C$2/12)^$I$2-1))</f>
        <v>77208.121821848676</v>
      </c>
      <c r="M294" s="44"/>
      <c r="P294" s="44">
        <f t="shared" si="40"/>
        <v>8.3333333333333051E-2</v>
      </c>
      <c r="Q294" s="44">
        <f t="shared" si="36"/>
        <v>-6.1377920512372839E-3</v>
      </c>
      <c r="R294" s="2">
        <f t="shared" si="37"/>
        <v>25716957.557102684</v>
      </c>
      <c r="S294" s="12">
        <f t="shared" si="38"/>
        <v>0.98444606057649597</v>
      </c>
    </row>
    <row r="295" spans="1:19" x14ac:dyDescent="0.35">
      <c r="A295" s="1">
        <f t="shared" si="33"/>
        <v>290</v>
      </c>
      <c r="B295" s="4">
        <f t="shared" si="34"/>
        <v>366666.66666666808</v>
      </c>
      <c r="C295" s="4">
        <f>IF(A295="",IF(A294="","",SUM($C$6:C294)),B295*$C$2/12)</f>
        <v>2445.6666666666792</v>
      </c>
      <c r="D295" s="4">
        <f>IF(A295="",IF(A294="","",SUM($D$6:D294)),($B$6/$I$2))</f>
        <v>33333.333333333336</v>
      </c>
      <c r="E295" s="4">
        <f>IF(A295="",IF(A294="","",SUM($E$6:E294)),C295+D295)</f>
        <v>35779.000000000015</v>
      </c>
      <c r="G295" s="1">
        <f t="shared" si="39"/>
        <v>290</v>
      </c>
      <c r="H295" s="4">
        <f t="shared" si="35"/>
        <v>816260.68046178017</v>
      </c>
      <c r="I295" s="4">
        <f>IF(G295="",IF(G294="","",SUM($I$6:I294)),H295*$C$2/12)</f>
        <v>5444.4587386800813</v>
      </c>
      <c r="J295" s="4">
        <f>IF(G295="",IF(G294="","",SUM($J$6:J294)),K295-I295)</f>
        <v>71763.663083168591</v>
      </c>
      <c r="K295" s="4">
        <f>IF(G295="",IF(G294="","",SUM(K$6:K294)),$H$6*(100%+$C$2/12)^$I$2*($C$2/12)/((100%+$C$2/12)^$I$2-1))</f>
        <v>77208.121821848676</v>
      </c>
      <c r="M295" s="44"/>
      <c r="P295" s="44">
        <f t="shared" si="40"/>
        <v>9.0909090909090565E-2</v>
      </c>
      <c r="Q295" s="44">
        <f t="shared" si="36"/>
        <v>-6.1756971964001981E-3</v>
      </c>
      <c r="R295" s="2">
        <f t="shared" si="37"/>
        <v>25801148.184134491</v>
      </c>
      <c r="S295" s="12">
        <f t="shared" si="38"/>
        <v>0.98578874614223033</v>
      </c>
    </row>
    <row r="296" spans="1:19" x14ac:dyDescent="0.35">
      <c r="A296" s="1">
        <f t="shared" si="33"/>
        <v>291</v>
      </c>
      <c r="B296" s="4">
        <f t="shared" si="34"/>
        <v>333333.33333333477</v>
      </c>
      <c r="C296" s="4">
        <f>IF(A296="",IF(A295="","",SUM($C$6:C295)),B296*$C$2/12)</f>
        <v>2223.3333333333462</v>
      </c>
      <c r="D296" s="4">
        <f>IF(A296="",IF(A295="","",SUM($D$6:D295)),($B$6/$I$2))</f>
        <v>33333.333333333336</v>
      </c>
      <c r="E296" s="4">
        <f>IF(A296="",IF(A295="","",SUM($E$6:E295)),C296+D296)</f>
        <v>35556.666666666679</v>
      </c>
      <c r="G296" s="1">
        <f t="shared" si="39"/>
        <v>291</v>
      </c>
      <c r="H296" s="4">
        <f t="shared" si="35"/>
        <v>744497.01737861161</v>
      </c>
      <c r="I296" s="4">
        <f>IF(G296="",IF(G295="","",SUM($I$6:I295)),H296*$C$2/12)</f>
        <v>4965.7951059153465</v>
      </c>
      <c r="J296" s="4">
        <f>IF(G296="",IF(G295="","",SUM($J$6:J295)),K296-I296)</f>
        <v>72242.326715933334</v>
      </c>
      <c r="K296" s="4">
        <f>IF(G296="",IF(G295="","",SUM(K$6:K295)),$H$6*(100%+$C$2/12)^$I$2*($C$2/12)/((100%+$C$2/12)^$I$2-1))</f>
        <v>77208.121821848676</v>
      </c>
      <c r="M296" s="44"/>
      <c r="P296" s="44">
        <f t="shared" si="40"/>
        <v>9.9999999999999575E-2</v>
      </c>
      <c r="Q296" s="44">
        <f t="shared" si="36"/>
        <v>-6.2140734322741181E-3</v>
      </c>
      <c r="R296" s="2">
        <f t="shared" si="37"/>
        <v>25885614.429371301</v>
      </c>
      <c r="S296" s="12">
        <f t="shared" si="38"/>
        <v>0.98712283479911855</v>
      </c>
    </row>
    <row r="297" spans="1:19" x14ac:dyDescent="0.35">
      <c r="A297" s="1">
        <f t="shared" si="33"/>
        <v>292</v>
      </c>
      <c r="B297" s="4">
        <f t="shared" si="34"/>
        <v>300000.00000000146</v>
      </c>
      <c r="C297" s="4">
        <f>IF(A297="",IF(A296="","",SUM($C$6:C296)),B297*$C$2/12)</f>
        <v>2001.0000000000125</v>
      </c>
      <c r="D297" s="4">
        <f>IF(A297="",IF(A296="","",SUM($D$6:D296)),($B$6/$I$2))</f>
        <v>33333.333333333336</v>
      </c>
      <c r="E297" s="4">
        <f>IF(A297="",IF(A296="","",SUM($E$6:E296)),C297+D297)</f>
        <v>35334.33333333335</v>
      </c>
      <c r="G297" s="1">
        <f t="shared" si="39"/>
        <v>292</v>
      </c>
      <c r="H297" s="4">
        <f t="shared" si="35"/>
        <v>672254.69066267833</v>
      </c>
      <c r="I297" s="4">
        <f>IF(G297="",IF(G296="","",SUM($I$6:I296)),H297*$C$2/12)</f>
        <v>4483.9387867200703</v>
      </c>
      <c r="J297" s="4">
        <f>IF(G297="",IF(G296="","",SUM($J$6:J296)),K297-I297)</f>
        <v>72724.183035128604</v>
      </c>
      <c r="K297" s="4">
        <f>IF(G297="",IF(G296="","",SUM(K$6:K296)),$H$6*(100%+$C$2/12)^$I$2*($C$2/12)/((100%+$C$2/12)^$I$2-1))</f>
        <v>77208.121821848676</v>
      </c>
      <c r="M297" s="44"/>
      <c r="P297" s="44">
        <f t="shared" si="40"/>
        <v>0.11111111111111058</v>
      </c>
      <c r="Q297" s="44">
        <f t="shared" si="36"/>
        <v>-6.2529295959499881E-3</v>
      </c>
      <c r="R297" s="2">
        <f t="shared" si="37"/>
        <v>25970357.195115395</v>
      </c>
      <c r="S297" s="12">
        <f t="shared" si="38"/>
        <v>0.98844836835527139</v>
      </c>
    </row>
    <row r="298" spans="1:19" x14ac:dyDescent="0.35">
      <c r="A298" s="1">
        <f t="shared" si="33"/>
        <v>293</v>
      </c>
      <c r="B298" s="4">
        <f t="shared" si="34"/>
        <v>266666.66666666814</v>
      </c>
      <c r="C298" s="4">
        <f>IF(A298="",IF(A297="","",SUM($C$6:C297)),B298*$C$2/12)</f>
        <v>1778.666666666679</v>
      </c>
      <c r="D298" s="4">
        <f>IF(A298="",IF(A297="","",SUM($D$6:D297)),($B$6/$I$2))</f>
        <v>33333.333333333336</v>
      </c>
      <c r="E298" s="4">
        <f>IF(A298="",IF(A297="","",SUM($E$6:E297)),C298+D298)</f>
        <v>35112.000000000015</v>
      </c>
      <c r="G298" s="1">
        <f t="shared" si="39"/>
        <v>293</v>
      </c>
      <c r="H298" s="4">
        <f t="shared" si="35"/>
        <v>599530.5076275497</v>
      </c>
      <c r="I298" s="4">
        <f>IF(G298="",IF(G297="","",SUM($I$6:I297)),H298*$C$2/12)</f>
        <v>3998.868485875762</v>
      </c>
      <c r="J298" s="4">
        <f>IF(G298="",IF(G297="","",SUM($J$6:J297)),K298-I298)</f>
        <v>73209.253335972913</v>
      </c>
      <c r="K298" s="4">
        <f>IF(G298="",IF(G297="","",SUM(K$6:K297)),$H$6*(100%+$C$2/12)^$I$2*($C$2/12)/((100%+$C$2/12)^$I$2-1))</f>
        <v>77208.121821848676</v>
      </c>
      <c r="M298" s="44"/>
      <c r="P298" s="44">
        <f t="shared" si="40"/>
        <v>0.12499999999999932</v>
      </c>
      <c r="Q298" s="44">
        <f t="shared" si="36"/>
        <v>-6.2922747469411899E-3</v>
      </c>
      <c r="R298" s="2">
        <f t="shared" si="37"/>
        <v>26055377.386622962</v>
      </c>
      <c r="S298" s="12">
        <f t="shared" si="38"/>
        <v>0.98976538843749096</v>
      </c>
    </row>
    <row r="299" spans="1:19" x14ac:dyDescent="0.35">
      <c r="A299" s="1">
        <f t="shared" si="33"/>
        <v>294</v>
      </c>
      <c r="B299" s="4">
        <f t="shared" si="34"/>
        <v>233333.3333333348</v>
      </c>
      <c r="C299" s="4">
        <f>IF(A299="",IF(A298="","",SUM($C$6:C298)),B299*$C$2/12)</f>
        <v>1556.3333333333451</v>
      </c>
      <c r="D299" s="4">
        <f>IF(A299="",IF(A298="","",SUM($D$6:D298)),($B$6/$I$2))</f>
        <v>33333.333333333336</v>
      </c>
      <c r="E299" s="4">
        <f>IF(A299="",IF(A298="","",SUM($E$6:E298)),C299+D299)</f>
        <v>34889.666666666679</v>
      </c>
      <c r="G299" s="1">
        <f t="shared" si="39"/>
        <v>294</v>
      </c>
      <c r="H299" s="4">
        <f t="shared" si="35"/>
        <v>526321.2542915768</v>
      </c>
      <c r="I299" s="4">
        <f>IF(G299="",IF(G298="","",SUM($I$6:I298)),H299*$C$2/12)</f>
        <v>3510.5627661248222</v>
      </c>
      <c r="J299" s="4">
        <f>IF(G299="",IF(G298="","",SUM($J$6:J298)),K299-I299)</f>
        <v>73697.559055723847</v>
      </c>
      <c r="K299" s="4">
        <f>IF(G299="",IF(G298="","",SUM(K$6:K298)),$H$6*(100%+$C$2/12)^$I$2*($C$2/12)/((100%+$C$2/12)^$I$2-1))</f>
        <v>77208.121821848676</v>
      </c>
      <c r="M299" s="44"/>
      <c r="P299" s="44">
        <f t="shared" si="40"/>
        <v>0.14285714285714196</v>
      </c>
      <c r="Q299" s="44">
        <f t="shared" si="36"/>
        <v>-6.332118174223504E-3</v>
      </c>
      <c r="R299" s="2">
        <f t="shared" si="37"/>
        <v>26140675.912113756</v>
      </c>
      <c r="S299" s="12">
        <f t="shared" si="38"/>
        <v>0.99107393649200903</v>
      </c>
    </row>
    <row r="300" spans="1:19" x14ac:dyDescent="0.35">
      <c r="A300" s="1">
        <f t="shared" si="33"/>
        <v>295</v>
      </c>
      <c r="B300" s="4">
        <f t="shared" si="34"/>
        <v>200000.00000000146</v>
      </c>
      <c r="C300" s="4">
        <f>IF(A300="",IF(A299="","",SUM($C$6:C299)),B300*$C$2/12)</f>
        <v>1334.0000000000116</v>
      </c>
      <c r="D300" s="4">
        <f>IF(A300="",IF(A299="","",SUM($D$6:D299)),($B$6/$I$2))</f>
        <v>33333.333333333336</v>
      </c>
      <c r="E300" s="4">
        <f>IF(A300="",IF(A299="","",SUM($E$6:E299)),C300+D300)</f>
        <v>34667.33333333335</v>
      </c>
      <c r="G300" s="1">
        <f t="shared" si="39"/>
        <v>295</v>
      </c>
      <c r="H300" s="4">
        <f t="shared" si="35"/>
        <v>452623.69523585297</v>
      </c>
      <c r="I300" s="4">
        <f>IF(G300="",IF(G299="","",SUM($I$6:I299)),H300*$C$2/12)</f>
        <v>3019.0000472231436</v>
      </c>
      <c r="J300" s="4">
        <f>IF(G300="",IF(G299="","",SUM($J$6:J299)),K300-I300)</f>
        <v>74189.121774625528</v>
      </c>
      <c r="K300" s="4">
        <f>IF(G300="",IF(G299="","",SUM(K$6:K299)),$H$6*(100%+$C$2/12)^$I$2*($C$2/12)/((100%+$C$2/12)^$I$2-1))</f>
        <v>77208.121821848676</v>
      </c>
      <c r="M300" s="44"/>
      <c r="P300" s="44">
        <f t="shared" si="40"/>
        <v>0.16666666666666546</v>
      </c>
      <c r="Q300" s="44">
        <f t="shared" si="36"/>
        <v>-6.3724694035481875E-3</v>
      </c>
      <c r="R300" s="2">
        <f t="shared" si="37"/>
        <v>26226253.682780813</v>
      </c>
      <c r="S300" s="12">
        <f t="shared" si="38"/>
        <v>0.99237405378522237</v>
      </c>
    </row>
    <row r="301" spans="1:19" x14ac:dyDescent="0.35">
      <c r="A301" s="1">
        <f t="shared" si="33"/>
        <v>296</v>
      </c>
      <c r="B301" s="4">
        <f t="shared" si="34"/>
        <v>166666.66666666811</v>
      </c>
      <c r="C301" s="4">
        <f>IF(A301="",IF(A300="","",SUM($C$6:C300)),B301*$C$2/12)</f>
        <v>1111.6666666666779</v>
      </c>
      <c r="D301" s="4">
        <f>IF(A301="",IF(A300="","",SUM($D$6:D300)),($B$6/$I$2))</f>
        <v>33333.333333333336</v>
      </c>
      <c r="E301" s="4">
        <f>IF(A301="",IF(A300="","",SUM($E$6:E300)),C301+D301)</f>
        <v>34445.000000000015</v>
      </c>
      <c r="G301" s="1">
        <f t="shared" si="39"/>
        <v>296</v>
      </c>
      <c r="H301" s="4">
        <f t="shared" si="35"/>
        <v>378434.57346122747</v>
      </c>
      <c r="I301" s="4">
        <f>IF(G301="",IF(G300="","",SUM($I$6:I300)),H301*$C$2/12)</f>
        <v>2524.1586049863909</v>
      </c>
      <c r="J301" s="4">
        <f>IF(G301="",IF(G300="","",SUM($J$6:J300)),K301-I301)</f>
        <v>74683.963216862292</v>
      </c>
      <c r="K301" s="4">
        <f>IF(G301="",IF(G300="","",SUM(K$6:K300)),$H$6*(100%+$C$2/12)^$I$2*($C$2/12)/((100%+$C$2/12)^$I$2-1))</f>
        <v>77208.121821848676</v>
      </c>
      <c r="M301" s="44"/>
      <c r="P301" s="44">
        <f t="shared" si="40"/>
        <v>0.19999999999999829</v>
      </c>
      <c r="Q301" s="44">
        <f t="shared" si="36"/>
        <v>-6.413338205034585E-3</v>
      </c>
      <c r="R301" s="2">
        <f t="shared" si="37"/>
        <v>26312111.612800173</v>
      </c>
      <c r="S301" s="12">
        <f t="shared" si="38"/>
        <v>0.99366578140442408</v>
      </c>
    </row>
    <row r="302" spans="1:19" x14ac:dyDescent="0.35">
      <c r="A302" s="1">
        <f t="shared" si="33"/>
        <v>297</v>
      </c>
      <c r="B302" s="4">
        <f t="shared" si="34"/>
        <v>133333.33333333477</v>
      </c>
      <c r="C302" s="4">
        <f>IF(A302="",IF(A301="","",SUM($C$6:C301)),B302*$C$2/12)</f>
        <v>889.33333333334406</v>
      </c>
      <c r="D302" s="4">
        <f>IF(A302="",IF(A301="","",SUM($D$6:D301)),($B$6/$I$2))</f>
        <v>33333.333333333336</v>
      </c>
      <c r="E302" s="4">
        <f>IF(A302="",IF(A301="","",SUM($E$6:E301)),C302+D302)</f>
        <v>34222.666666666679</v>
      </c>
      <c r="G302" s="1">
        <f t="shared" si="39"/>
        <v>297</v>
      </c>
      <c r="H302" s="4">
        <f t="shared" si="35"/>
        <v>303750.61024436518</v>
      </c>
      <c r="I302" s="4">
        <f>IF(G302="",IF(G301="","",SUM($I$6:I301)),H302*$C$2/12)</f>
        <v>2026.0165703299187</v>
      </c>
      <c r="J302" s="4">
        <f>IF(G302="",IF(G301="","",SUM($J$6:J301)),K302-I302)</f>
        <v>75182.105251518762</v>
      </c>
      <c r="K302" s="4">
        <f>IF(G302="",IF(G301="","",SUM(K$6:K301)),$H$6*(100%+$C$2/12)^$I$2*($C$2/12)/((100%+$C$2/12)^$I$2-1))</f>
        <v>77208.121821848676</v>
      </c>
      <c r="M302" s="44"/>
      <c r="P302" s="44">
        <f t="shared" si="40"/>
        <v>0.24999999999999734</v>
      </c>
      <c r="Q302" s="44">
        <f t="shared" si="36"/>
        <v>-6.4547346010548892E-3</v>
      </c>
      <c r="R302" s="2">
        <f t="shared" si="37"/>
        <v>26398250.619340654</v>
      </c>
      <c r="S302" s="12">
        <f t="shared" si="38"/>
        <v>0.9949491602585343</v>
      </c>
    </row>
    <row r="303" spans="1:19" x14ac:dyDescent="0.35">
      <c r="A303" s="1">
        <f t="shared" si="33"/>
        <v>298</v>
      </c>
      <c r="B303" s="4">
        <f t="shared" si="34"/>
        <v>100000.00000000143</v>
      </c>
      <c r="C303" s="4">
        <f>IF(A303="",IF(A302="","",SUM($C$6:C302)),B303*$C$2/12)</f>
        <v>667.00000000001046</v>
      </c>
      <c r="D303" s="4">
        <f>IF(A303="",IF(A302="","",SUM($D$6:D302)),($B$6/$I$2))</f>
        <v>33333.333333333336</v>
      </c>
      <c r="E303" s="4">
        <f>IF(A303="",IF(A302="","",SUM($E$6:E302)),C303+D303)</f>
        <v>34000.333333333343</v>
      </c>
      <c r="G303" s="1">
        <f t="shared" si="39"/>
        <v>298</v>
      </c>
      <c r="H303" s="4">
        <f t="shared" si="35"/>
        <v>228568.5049928464</v>
      </c>
      <c r="I303" s="4">
        <f>IF(G303="",IF(G302="","",SUM($I$6:I302)),H303*$C$2/12)</f>
        <v>1524.5519283022877</v>
      </c>
      <c r="J303" s="4">
        <f>IF(G303="",IF(G302="","",SUM($J$6:J302)),K303-I303)</f>
        <v>75683.569893546388</v>
      </c>
      <c r="K303" s="4">
        <f>IF(G303="",IF(G302="","",SUM(K$6:K302)),$H$6*(100%+$C$2/12)^$I$2*($C$2/12)/((100%+$C$2/12)^$I$2-1))</f>
        <v>77208.121821848676</v>
      </c>
      <c r="M303" s="44"/>
      <c r="P303" s="44">
        <f t="shared" si="40"/>
        <v>0.3333333333333286</v>
      </c>
      <c r="Q303" s="44">
        <f t="shared" si="36"/>
        <v>-6.496668874430271E-3</v>
      </c>
      <c r="R303" s="2">
        <f t="shared" si="37"/>
        <v>26484671.622573648</v>
      </c>
      <c r="S303" s="12">
        <f t="shared" si="38"/>
        <v>0.99622423107882652</v>
      </c>
    </row>
    <row r="304" spans="1:19" x14ac:dyDescent="0.35">
      <c r="A304" s="1">
        <f t="shared" si="33"/>
        <v>299</v>
      </c>
      <c r="B304" s="4">
        <f t="shared" si="34"/>
        <v>66666.666666668083</v>
      </c>
      <c r="C304" s="4">
        <f>IF(A304="",IF(A303="","",SUM($C$6:C303)),B304*$C$2/12)</f>
        <v>444.66666666667675</v>
      </c>
      <c r="D304" s="4">
        <f>IF(A304="",IF(A303="","",SUM($D$6:D303)),($B$6/$I$2))</f>
        <v>33333.333333333336</v>
      </c>
      <c r="E304" s="4">
        <f>IF(A304="",IF(A303="","",SUM($E$6:E303)),C304+D304)</f>
        <v>33778.000000000015</v>
      </c>
      <c r="G304" s="1">
        <f t="shared" si="39"/>
        <v>299</v>
      </c>
      <c r="H304" s="4">
        <f t="shared" si="35"/>
        <v>152884.9350993</v>
      </c>
      <c r="I304" s="4">
        <f>IF(G304="",IF(G303="","",SUM($I$6:I303)),H304*$C$2/12)</f>
        <v>1019.7425171123324</v>
      </c>
      <c r="J304" s="4">
        <f>IF(G304="",IF(G303="","",SUM($J$6:J303)),K304-I304)</f>
        <v>76188.379304736343</v>
      </c>
      <c r="K304" s="4">
        <f>IF(G304="",IF(G303="","",SUM(K$6:K303)),$H$6*(100%+$C$2/12)^$I$2*($C$2/12)/((100%+$C$2/12)^$I$2-1))</f>
        <v>77208.121821848676</v>
      </c>
      <c r="M304" s="44"/>
      <c r="P304" s="44">
        <f t="shared" si="40"/>
        <v>0.4999999999999894</v>
      </c>
      <c r="Q304" s="44">
        <f t="shared" si="36"/>
        <v>-6.5391515769451791E-3</v>
      </c>
      <c r="R304" s="2">
        <f t="shared" si="37"/>
        <v>26571375.545682941</v>
      </c>
      <c r="S304" s="12">
        <f t="shared" si="38"/>
        <v>0.99749103441965015</v>
      </c>
    </row>
    <row r="305" spans="1:19" x14ac:dyDescent="0.35">
      <c r="A305" s="1">
        <f t="shared" si="33"/>
        <v>300</v>
      </c>
      <c r="B305" s="4">
        <f t="shared" si="34"/>
        <v>33333.333333334747</v>
      </c>
      <c r="C305" s="4">
        <f>IF(A305="",IF(A304="","",SUM($C$6:C304)),B305*$C$2/12)</f>
        <v>222.33333333334306</v>
      </c>
      <c r="D305" s="4">
        <f>IF(A305="",IF(A304="","",SUM($D$6:D304)),($B$6/$I$2))</f>
        <v>33333.333333333336</v>
      </c>
      <c r="E305" s="4">
        <f>IF(A305="",IF(A304="","",SUM($E$6:E304)),C305+D305)</f>
        <v>33555.666666666679</v>
      </c>
      <c r="G305" s="1">
        <f t="shared" si="39"/>
        <v>300</v>
      </c>
      <c r="H305" s="4">
        <f t="shared" si="35"/>
        <v>76696.555794563654</v>
      </c>
      <c r="I305" s="4">
        <f>IF(G305="",IF(G304="","",SUM($I$6:I304)),H305*$C$2/12)</f>
        <v>511.56602714974025</v>
      </c>
      <c r="J305" s="4">
        <f>IF(G305="",IF(G304="","",SUM($J$6:J304)),K305-I305)</f>
        <v>76696.555794698928</v>
      </c>
      <c r="K305" s="4">
        <f>IF(G305="",IF(G304="","",SUM(K$6:K304)),$H$6*(100%+$C$2/12)^$I$2*($C$2/12)/((100%+$C$2/12)^$I$2-1))</f>
        <v>77208.121821848676</v>
      </c>
      <c r="M305" s="44"/>
      <c r="P305" s="44">
        <f t="shared" si="40"/>
        <v>0.9999999999999577</v>
      </c>
      <c r="Q305" s="44">
        <f t="shared" si="36"/>
        <v>-6.5821935382004756E-3</v>
      </c>
      <c r="R305" s="2">
        <f t="shared" si="37"/>
        <v>26658363.314874589</v>
      </c>
      <c r="S305" s="12">
        <f t="shared" si="38"/>
        <v>0.99874961065915335</v>
      </c>
    </row>
    <row r="306" spans="1:19" x14ac:dyDescent="0.35">
      <c r="A306" s="1" t="str">
        <f t="shared" si="33"/>
        <v/>
      </c>
      <c r="B306" s="4" t="str">
        <f t="shared" si="34"/>
        <v>samtals</v>
      </c>
      <c r="C306" s="4">
        <f>IF(A306="",IF(A305="","",SUM($C$6:C305)),B306*$C$2/12)</f>
        <v>10038349.999999996</v>
      </c>
      <c r="D306" s="4">
        <f>IF(A306="",IF(A305="","",SUM($D$6:D305)),($B$6/$I$2))</f>
        <v>9999999.9999999981</v>
      </c>
      <c r="E306" s="4">
        <f>IF(A306="",IF(A305="","",SUM($E$6:E305)),C306+D306)</f>
        <v>20038350</v>
      </c>
      <c r="G306" s="1" t="str">
        <f t="shared" si="39"/>
        <v/>
      </c>
      <c r="H306" s="4" t="str">
        <f>IF(G306="",IF(G305="","","samtals"),H305-J305)</f>
        <v>samtals</v>
      </c>
      <c r="I306" s="4">
        <f>IF(G306="",IF(G305="","",SUM($I$6:I305)),H306*$C$2/12)</f>
        <v>13162436.54655448</v>
      </c>
      <c r="J306" s="4">
        <f>IF(G306="",IF(G305="","",SUM($J$6:J305)),K306-I306)</f>
        <v>10000000.00000014</v>
      </c>
      <c r="K306" s="4">
        <f>IF(G306="",IF(G305="","",SUM(K$6:K305)),$H$6*(100%+$C$2/12)^$I$2*($C$2/12)/((100%+$C$2/12)^$I$2-1))</f>
        <v>23162436.546554752</v>
      </c>
      <c r="M306" s="44"/>
      <c r="P306" s="44" t="str">
        <f t="shared" si="40"/>
        <v/>
      </c>
      <c r="Q306" s="44" t="str">
        <f t="shared" si="36"/>
        <v/>
      </c>
      <c r="R306" s="2" t="str">
        <f t="shared" si="37"/>
        <v/>
      </c>
      <c r="S306" s="12" t="str">
        <f>IF(A306="", "",(R306-B306)/R306)</f>
        <v/>
      </c>
    </row>
    <row r="307" spans="1:19" x14ac:dyDescent="0.35">
      <c r="A307" s="1" t="str">
        <f t="shared" si="33"/>
        <v/>
      </c>
      <c r="B307" s="4" t="str">
        <f t="shared" si="34"/>
        <v/>
      </c>
      <c r="C307" s="4" t="str">
        <f>IF(A307="",IF(A306="","",SUM($C$6:C306)),B307*$C$2/12)</f>
        <v/>
      </c>
      <c r="D307" s="4" t="str">
        <f>IF(A307="",IF(A306="","",SUM($D$6:D306)),($B$6/$I$2))</f>
        <v/>
      </c>
      <c r="E307" s="4" t="str">
        <f>IF(A307="",IF(A306="","",SUM($E$6:E306)),C307+D307)</f>
        <v/>
      </c>
      <c r="G307" s="1" t="str">
        <f t="shared" si="39"/>
        <v/>
      </c>
      <c r="H307" s="4" t="str">
        <f t="shared" si="35"/>
        <v/>
      </c>
      <c r="I307" s="4" t="str">
        <f>IF(G307="",IF(G306="","",SUM($I$6:I306)),H307*$C$2/12)</f>
        <v/>
      </c>
      <c r="J307" s="4" t="str">
        <f>IF(G307="",IF(G306="","",SUM($J$6:J306)),K307-I307)</f>
        <v/>
      </c>
      <c r="K307" s="4" t="str">
        <f>IF(G307="",IF(G306="","",SUM(K$6:K306)),$H$6*(100%+$C$2/12)^$I$2*($C$2/12)/((100%+$C$2/12)^$I$2-1))</f>
        <v/>
      </c>
      <c r="M307" s="44"/>
      <c r="P307" s="44" t="str">
        <f t="shared" si="40"/>
        <v/>
      </c>
      <c r="Q307" s="44" t="str">
        <f t="shared" si="36"/>
        <v/>
      </c>
      <c r="R307" s="2" t="str">
        <f t="shared" si="37"/>
        <v/>
      </c>
      <c r="S307" s="12" t="str">
        <f t="shared" ref="S307:S370" si="41">IF(A307="", "",(R307-B307)/R307)</f>
        <v/>
      </c>
    </row>
    <row r="308" spans="1:19" x14ac:dyDescent="0.35">
      <c r="A308" s="1" t="str">
        <f t="shared" si="33"/>
        <v/>
      </c>
      <c r="B308" s="4" t="str">
        <f t="shared" si="34"/>
        <v/>
      </c>
      <c r="C308" s="4" t="str">
        <f>IF(A308="",IF(A307="","",SUM($C$6:C307)),B308*$C$2/12)</f>
        <v/>
      </c>
      <c r="D308" s="4" t="str">
        <f>IF(A308="",IF(A307="","",SUM($D$6:D307)),($B$6/$I$2))</f>
        <v/>
      </c>
      <c r="E308" s="4" t="str">
        <f>IF(A308="",IF(A307="","",SUM($E$6:E307)),C308+D308)</f>
        <v/>
      </c>
      <c r="G308" s="1" t="str">
        <f t="shared" si="39"/>
        <v/>
      </c>
      <c r="H308" s="4" t="str">
        <f t="shared" si="35"/>
        <v/>
      </c>
      <c r="I308" s="4" t="str">
        <f>IF(G308="",IF(G307="","",SUM($I$6:I307)),H308*$C$2/12)</f>
        <v/>
      </c>
      <c r="J308" s="4" t="str">
        <f>IF(G308="",IF(G307="","",SUM($J$6:J307)),K308-I308)</f>
        <v/>
      </c>
      <c r="K308" s="4" t="str">
        <f>IF(G308="",IF(G307="","",SUM(K$6:K307)),$H$6*(100%+$C$2/12)^$I$2*($C$2/12)/((100%+$C$2/12)^$I$2-1))</f>
        <v/>
      </c>
      <c r="M308" s="44"/>
      <c r="P308" s="44" t="str">
        <f t="shared" si="40"/>
        <v/>
      </c>
      <c r="Q308" s="44" t="str">
        <f t="shared" si="36"/>
        <v/>
      </c>
      <c r="R308" s="2" t="str">
        <f t="shared" si="37"/>
        <v/>
      </c>
      <c r="S308" s="12" t="str">
        <f t="shared" si="41"/>
        <v/>
      </c>
    </row>
    <row r="309" spans="1:19" x14ac:dyDescent="0.35">
      <c r="A309" s="1" t="str">
        <f t="shared" si="33"/>
        <v/>
      </c>
      <c r="B309" s="4" t="str">
        <f t="shared" si="34"/>
        <v/>
      </c>
      <c r="C309" s="4" t="str">
        <f>IF(A309="",IF(A308="","",SUM($C$6:C308)),B309*$C$2/12)</f>
        <v/>
      </c>
      <c r="D309" s="4" t="str">
        <f>IF(A309="",IF(A308="","",SUM($D$6:D308)),($B$6/$I$2))</f>
        <v/>
      </c>
      <c r="E309" s="4" t="str">
        <f>IF(A309="",IF(A308="","",SUM($E$6:E308)),C309+D309)</f>
        <v/>
      </c>
      <c r="G309" s="1" t="str">
        <f t="shared" si="39"/>
        <v/>
      </c>
      <c r="H309" s="4" t="str">
        <f t="shared" si="35"/>
        <v/>
      </c>
      <c r="I309" s="4" t="str">
        <f>IF(G309="",IF(G308="","",SUM($I$6:I308)),H309*$C$2/12)</f>
        <v/>
      </c>
      <c r="J309" s="4" t="str">
        <f>IF(G309="",IF(G308="","",SUM($J$6:J308)),K309-I309)</f>
        <v/>
      </c>
      <c r="K309" s="4" t="str">
        <f>IF(G309="",IF(G308="","",SUM(K$6:K308)),$H$6*(100%+$C$2/12)^$I$2*($C$2/12)/((100%+$C$2/12)^$I$2-1))</f>
        <v/>
      </c>
      <c r="M309" s="44"/>
      <c r="P309" s="44" t="str">
        <f t="shared" si="40"/>
        <v/>
      </c>
      <c r="Q309" s="44" t="str">
        <f t="shared" si="36"/>
        <v/>
      </c>
      <c r="R309" s="2" t="str">
        <f t="shared" si="37"/>
        <v/>
      </c>
      <c r="S309" s="12" t="str">
        <f t="shared" si="41"/>
        <v/>
      </c>
    </row>
    <row r="310" spans="1:19" x14ac:dyDescent="0.35">
      <c r="A310" s="1" t="str">
        <f t="shared" si="33"/>
        <v/>
      </c>
      <c r="B310" s="4" t="str">
        <f t="shared" si="34"/>
        <v/>
      </c>
      <c r="C310" s="4" t="str">
        <f>IF(A310="",IF(A309="","",SUM($C$6:C309)),B310*$C$2/12)</f>
        <v/>
      </c>
      <c r="D310" s="4" t="str">
        <f>IF(A310="",IF(A309="","",SUM($D$6:D309)),($B$6/$I$2))</f>
        <v/>
      </c>
      <c r="E310" s="4" t="str">
        <f>IF(A310="",IF(A309="","",SUM($E$6:E309)),C310+D310)</f>
        <v/>
      </c>
      <c r="G310" s="1" t="str">
        <f t="shared" si="39"/>
        <v/>
      </c>
      <c r="H310" s="4" t="str">
        <f t="shared" si="35"/>
        <v/>
      </c>
      <c r="I310" s="4" t="str">
        <f>IF(G310="",IF(G309="","",SUM($I$6:I309)),H310*$C$2/12)</f>
        <v/>
      </c>
      <c r="J310" s="4" t="str">
        <f>IF(G310="",IF(G309="","",SUM($J$6:J309)),K310-I310)</f>
        <v/>
      </c>
      <c r="K310" s="4" t="str">
        <f>IF(G310="",IF(G309="","",SUM(K$6:K309)),$H$6*(100%+$C$2/12)^$I$2*($C$2/12)/((100%+$C$2/12)^$I$2-1))</f>
        <v/>
      </c>
      <c r="M310" s="44"/>
      <c r="P310" s="44" t="str">
        <f t="shared" si="40"/>
        <v/>
      </c>
      <c r="Q310" s="44" t="str">
        <f t="shared" si="36"/>
        <v/>
      </c>
      <c r="R310" s="2" t="str">
        <f t="shared" si="37"/>
        <v/>
      </c>
      <c r="S310" s="12" t="str">
        <f t="shared" si="41"/>
        <v/>
      </c>
    </row>
    <row r="311" spans="1:19" x14ac:dyDescent="0.35">
      <c r="A311" s="1" t="str">
        <f t="shared" si="33"/>
        <v/>
      </c>
      <c r="B311" s="4" t="str">
        <f t="shared" si="34"/>
        <v/>
      </c>
      <c r="C311" s="4" t="str">
        <f>IF(A311="",IF(A310="","",SUM($C$6:C310)),B311*$C$2/12)</f>
        <v/>
      </c>
      <c r="D311" s="4" t="str">
        <f>IF(A311="",IF(A310="","",SUM($D$6:D310)),($B$6/$I$2))</f>
        <v/>
      </c>
      <c r="E311" s="4" t="str">
        <f>IF(A311="",IF(A310="","",SUM($E$6:E310)),C311+D311)</f>
        <v/>
      </c>
      <c r="G311" s="1" t="str">
        <f t="shared" si="39"/>
        <v/>
      </c>
      <c r="H311" s="4" t="str">
        <f t="shared" si="35"/>
        <v/>
      </c>
      <c r="I311" s="4" t="str">
        <f>IF(G311="",IF(G310="","",SUM($I$6:I310)),H311*$C$2/12)</f>
        <v/>
      </c>
      <c r="J311" s="4" t="str">
        <f>IF(G311="",IF(G310="","",SUM($J$6:J310)),K311-I311)</f>
        <v/>
      </c>
      <c r="K311" s="4" t="str">
        <f>IF(G311="",IF(G310="","",SUM(K$6:K310)),$H$6*(100%+$C$2/12)^$I$2*($C$2/12)/((100%+$C$2/12)^$I$2-1))</f>
        <v/>
      </c>
      <c r="M311" s="44"/>
      <c r="P311" s="44" t="str">
        <f t="shared" si="40"/>
        <v/>
      </c>
      <c r="Q311" s="44" t="str">
        <f t="shared" si="36"/>
        <v/>
      </c>
      <c r="R311" s="2" t="str">
        <f t="shared" si="37"/>
        <v/>
      </c>
      <c r="S311" s="12" t="str">
        <f t="shared" si="41"/>
        <v/>
      </c>
    </row>
    <row r="312" spans="1:19" x14ac:dyDescent="0.35">
      <c r="A312" s="1" t="str">
        <f t="shared" si="33"/>
        <v/>
      </c>
      <c r="B312" s="4" t="str">
        <f t="shared" si="34"/>
        <v/>
      </c>
      <c r="C312" s="4" t="str">
        <f>IF(A312="",IF(A311="","",SUM($C$6:C311)),B312*$C$2/12)</f>
        <v/>
      </c>
      <c r="D312" s="4" t="str">
        <f>IF(A312="",IF(A311="","",SUM($D$6:D311)),($B$6/$I$2))</f>
        <v/>
      </c>
      <c r="E312" s="4" t="str">
        <f>IF(A312="",IF(A311="","",SUM($E$6:E311)),C312+D312)</f>
        <v/>
      </c>
      <c r="G312" s="1" t="str">
        <f t="shared" si="39"/>
        <v/>
      </c>
      <c r="H312" s="4" t="str">
        <f t="shared" si="35"/>
        <v/>
      </c>
      <c r="I312" s="4" t="str">
        <f>IF(G312="",IF(G311="","",SUM($I$6:I311)),H312*$C$2/12)</f>
        <v/>
      </c>
      <c r="J312" s="4" t="str">
        <f>IF(G312="",IF(G311="","",SUM($J$6:J311)),K312-I312)</f>
        <v/>
      </c>
      <c r="K312" s="4" t="str">
        <f>IF(G312="",IF(G311="","",SUM(K$6:K311)),$H$6*(100%+$C$2/12)^$I$2*($C$2/12)/((100%+$C$2/12)^$I$2-1))</f>
        <v/>
      </c>
      <c r="M312" s="44"/>
      <c r="P312" s="44" t="str">
        <f t="shared" si="40"/>
        <v/>
      </c>
      <c r="Q312" s="44" t="str">
        <f t="shared" si="36"/>
        <v/>
      </c>
      <c r="R312" s="2" t="str">
        <f t="shared" si="37"/>
        <v/>
      </c>
      <c r="S312" s="12" t="str">
        <f t="shared" si="41"/>
        <v/>
      </c>
    </row>
    <row r="313" spans="1:19" x14ac:dyDescent="0.35">
      <c r="A313" s="1" t="str">
        <f t="shared" si="33"/>
        <v/>
      </c>
      <c r="B313" s="4" t="str">
        <f t="shared" si="34"/>
        <v/>
      </c>
      <c r="C313" s="4" t="str">
        <f>IF(A313="",IF(A312="","",SUM($C$6:C312)),B313*$C$2/12)</f>
        <v/>
      </c>
      <c r="D313" s="4" t="str">
        <f>IF(A313="",IF(A312="","",SUM($D$6:D312)),($B$6/$I$2))</f>
        <v/>
      </c>
      <c r="E313" s="4" t="str">
        <f>IF(A313="",IF(A312="","",SUM($E$6:E312)),C313+D313)</f>
        <v/>
      </c>
      <c r="G313" s="1" t="str">
        <f t="shared" si="39"/>
        <v/>
      </c>
      <c r="H313" s="4" t="str">
        <f t="shared" si="35"/>
        <v/>
      </c>
      <c r="I313" s="4" t="str">
        <f>IF(G313="",IF(G312="","",SUM($I$6:I312)),H313*$C$2/12)</f>
        <v/>
      </c>
      <c r="J313" s="4" t="str">
        <f>IF(G313="",IF(G312="","",SUM($J$6:J312)),K313-I313)</f>
        <v/>
      </c>
      <c r="K313" s="4" t="str">
        <f>IF(G313="",IF(G312="","",SUM(K$6:K312)),$H$6*(100%+$C$2/12)^$I$2*($C$2/12)/((100%+$C$2/12)^$I$2-1))</f>
        <v/>
      </c>
      <c r="M313" s="44"/>
      <c r="P313" s="44" t="str">
        <f t="shared" si="40"/>
        <v/>
      </c>
      <c r="Q313" s="44" t="str">
        <f t="shared" si="36"/>
        <v/>
      </c>
      <c r="R313" s="2" t="str">
        <f t="shared" si="37"/>
        <v/>
      </c>
      <c r="S313" s="12" t="str">
        <f t="shared" si="41"/>
        <v/>
      </c>
    </row>
    <row r="314" spans="1:19" x14ac:dyDescent="0.35">
      <c r="A314" s="1" t="str">
        <f t="shared" si="33"/>
        <v/>
      </c>
      <c r="B314" s="4" t="str">
        <f t="shared" si="34"/>
        <v/>
      </c>
      <c r="C314" s="4" t="str">
        <f>IF(A314="",IF(A313="","",SUM($C$6:C313)),B314*$C$2/12)</f>
        <v/>
      </c>
      <c r="D314" s="4" t="str">
        <f>IF(A314="",IF(A313="","",SUM($D$6:D313)),($B$6/$I$2))</f>
        <v/>
      </c>
      <c r="E314" s="4" t="str">
        <f>IF(A314="",IF(A313="","",SUM($E$6:E313)),C314+D314)</f>
        <v/>
      </c>
      <c r="G314" s="1" t="str">
        <f t="shared" si="39"/>
        <v/>
      </c>
      <c r="H314" s="4" t="str">
        <f t="shared" si="35"/>
        <v/>
      </c>
      <c r="I314" s="4" t="str">
        <f>IF(G314="",IF(G313="","",SUM($I$6:I313)),H314*$C$2/12)</f>
        <v/>
      </c>
      <c r="J314" s="4" t="str">
        <f>IF(G314="",IF(G313="","",SUM($J$6:J313)),K314-I314)</f>
        <v/>
      </c>
      <c r="K314" s="4" t="str">
        <f>IF(G314="",IF(G313="","",SUM(K$6:K313)),$H$6*(100%+$C$2/12)^$I$2*($C$2/12)/((100%+$C$2/12)^$I$2-1))</f>
        <v/>
      </c>
      <c r="M314" s="44"/>
      <c r="P314" s="44" t="str">
        <f t="shared" si="40"/>
        <v/>
      </c>
      <c r="Q314" s="44" t="str">
        <f t="shared" si="36"/>
        <v/>
      </c>
      <c r="R314" s="2" t="str">
        <f t="shared" si="37"/>
        <v/>
      </c>
      <c r="S314" s="12" t="str">
        <f t="shared" si="41"/>
        <v/>
      </c>
    </row>
    <row r="315" spans="1:19" x14ac:dyDescent="0.35">
      <c r="A315" s="1" t="str">
        <f t="shared" si="33"/>
        <v/>
      </c>
      <c r="B315" s="4" t="str">
        <f t="shared" si="34"/>
        <v/>
      </c>
      <c r="C315" s="4" t="str">
        <f>IF(A315="",IF(A314="","",SUM($C$6:C314)),B315*$C$2/12)</f>
        <v/>
      </c>
      <c r="D315" s="4" t="str">
        <f>IF(A315="",IF(A314="","",SUM($D$6:D314)),($B$6/$I$2))</f>
        <v/>
      </c>
      <c r="E315" s="4" t="str">
        <f>IF(A315="",IF(A314="","",SUM($E$6:E314)),C315+D315)</f>
        <v/>
      </c>
      <c r="G315" s="1" t="str">
        <f t="shared" si="39"/>
        <v/>
      </c>
      <c r="H315" s="4" t="str">
        <f t="shared" si="35"/>
        <v/>
      </c>
      <c r="I315" s="4" t="str">
        <f>IF(G315="",IF(G314="","",SUM($I$6:I314)),H315*$C$2/12)</f>
        <v/>
      </c>
      <c r="J315" s="4" t="str">
        <f>IF(G315="",IF(G314="","",SUM($J$6:J314)),K315-I315)</f>
        <v/>
      </c>
      <c r="K315" s="4" t="str">
        <f>IF(G315="",IF(G314="","",SUM(K$6:K314)),$H$6*(100%+$C$2/12)^$I$2*($C$2/12)/((100%+$C$2/12)^$I$2-1))</f>
        <v/>
      </c>
      <c r="M315" s="44"/>
      <c r="P315" s="44" t="str">
        <f t="shared" si="40"/>
        <v/>
      </c>
      <c r="Q315" s="44" t="str">
        <f t="shared" si="36"/>
        <v/>
      </c>
      <c r="R315" s="2" t="str">
        <f t="shared" si="37"/>
        <v/>
      </c>
      <c r="S315" s="12" t="str">
        <f t="shared" si="41"/>
        <v/>
      </c>
    </row>
    <row r="316" spans="1:19" x14ac:dyDescent="0.35">
      <c r="A316" s="1" t="str">
        <f t="shared" si="33"/>
        <v/>
      </c>
      <c r="B316" s="4" t="str">
        <f t="shared" si="34"/>
        <v/>
      </c>
      <c r="C316" s="4" t="str">
        <f>IF(A316="",IF(A315="","",SUM($C$6:C315)),B316*$C$2/12)</f>
        <v/>
      </c>
      <c r="D316" s="4" t="str">
        <f>IF(A316="",IF(A315="","",SUM($D$6:D315)),($B$6/$I$2))</f>
        <v/>
      </c>
      <c r="E316" s="4" t="str">
        <f>IF(A316="",IF(A315="","",SUM($E$6:E315)),C316+D316)</f>
        <v/>
      </c>
      <c r="G316" s="1" t="str">
        <f t="shared" si="39"/>
        <v/>
      </c>
      <c r="H316" s="4" t="str">
        <f t="shared" si="35"/>
        <v/>
      </c>
      <c r="I316" s="4" t="str">
        <f>IF(G316="",IF(G315="","",SUM($I$6:I315)),H316*$C$2/12)</f>
        <v/>
      </c>
      <c r="J316" s="4" t="str">
        <f>IF(G316="",IF(G315="","",SUM($J$6:J315)),K316-I316)</f>
        <v/>
      </c>
      <c r="K316" s="4" t="str">
        <f>IF(G316="",IF(G315="","",SUM(K$6:K315)),$H$6*(100%+$C$2/12)^$I$2*($C$2/12)/((100%+$C$2/12)^$I$2-1))</f>
        <v/>
      </c>
      <c r="M316" s="44"/>
      <c r="P316" s="44" t="str">
        <f t="shared" si="40"/>
        <v/>
      </c>
      <c r="Q316" s="44" t="str">
        <f t="shared" si="36"/>
        <v/>
      </c>
      <c r="R316" s="2" t="str">
        <f t="shared" si="37"/>
        <v/>
      </c>
      <c r="S316" s="12" t="str">
        <f t="shared" si="41"/>
        <v/>
      </c>
    </row>
    <row r="317" spans="1:19" x14ac:dyDescent="0.35">
      <c r="A317" s="1" t="str">
        <f t="shared" si="33"/>
        <v/>
      </c>
      <c r="B317" s="4" t="str">
        <f t="shared" si="34"/>
        <v/>
      </c>
      <c r="C317" s="4" t="str">
        <f>IF(A317="",IF(A316="","",SUM($C$6:C316)),B317*$C$2/12)</f>
        <v/>
      </c>
      <c r="D317" s="4" t="str">
        <f>IF(A317="",IF(A316="","",SUM($D$6:D316)),($B$6/$I$2))</f>
        <v/>
      </c>
      <c r="E317" s="4" t="str">
        <f>IF(A317="",IF(A316="","",SUM($E$6:E316)),C317+D317)</f>
        <v/>
      </c>
      <c r="G317" s="1" t="str">
        <f t="shared" si="39"/>
        <v/>
      </c>
      <c r="H317" s="4" t="str">
        <f t="shared" si="35"/>
        <v/>
      </c>
      <c r="I317" s="4" t="str">
        <f>IF(G317="",IF(G316="","",SUM($I$6:I316)),H317*$C$2/12)</f>
        <v/>
      </c>
      <c r="J317" s="4" t="str">
        <f>IF(G317="",IF(G316="","",SUM($J$6:J316)),K317-I317)</f>
        <v/>
      </c>
      <c r="K317" s="4" t="str">
        <f>IF(G317="",IF(G316="","",SUM(K$6:K316)),$H$6*(100%+$C$2/12)^$I$2*($C$2/12)/((100%+$C$2/12)^$I$2-1))</f>
        <v/>
      </c>
      <c r="M317" s="44"/>
      <c r="P317" s="44" t="str">
        <f t="shared" si="40"/>
        <v/>
      </c>
      <c r="Q317" s="44" t="str">
        <f t="shared" si="36"/>
        <v/>
      </c>
      <c r="R317" s="2" t="str">
        <f t="shared" si="37"/>
        <v/>
      </c>
      <c r="S317" s="12" t="str">
        <f t="shared" si="41"/>
        <v/>
      </c>
    </row>
    <row r="318" spans="1:19" x14ac:dyDescent="0.35">
      <c r="A318" s="1" t="str">
        <f t="shared" si="33"/>
        <v/>
      </c>
      <c r="B318" s="4" t="str">
        <f t="shared" si="34"/>
        <v/>
      </c>
      <c r="C318" s="4" t="str">
        <f>IF(A318="",IF(A317="","",SUM($C$6:C317)),B318*$C$2/12)</f>
        <v/>
      </c>
      <c r="D318" s="4" t="str">
        <f>IF(A318="",IF(A317="","",SUM($D$6:D317)),($B$6/$I$2))</f>
        <v/>
      </c>
      <c r="E318" s="4" t="str">
        <f>IF(A318="",IF(A317="","",SUM($E$6:E317)),C318+D318)</f>
        <v/>
      </c>
      <c r="G318" s="1" t="str">
        <f t="shared" si="39"/>
        <v/>
      </c>
      <c r="H318" s="4" t="str">
        <f t="shared" si="35"/>
        <v/>
      </c>
      <c r="I318" s="4" t="str">
        <f>IF(G318="",IF(G317="","",SUM($I$6:I317)),H318*$C$2/12)</f>
        <v/>
      </c>
      <c r="J318" s="4" t="str">
        <f>IF(G318="",IF(G317="","",SUM($J$6:J317)),K318-I318)</f>
        <v/>
      </c>
      <c r="K318" s="4" t="str">
        <f>IF(G318="",IF(G317="","",SUM(K$6:K317)),$H$6*(100%+$C$2/12)^$I$2*($C$2/12)/((100%+$C$2/12)^$I$2-1))</f>
        <v/>
      </c>
      <c r="M318" s="44"/>
      <c r="P318" s="44" t="str">
        <f t="shared" si="40"/>
        <v/>
      </c>
      <c r="Q318" s="44" t="str">
        <f t="shared" si="36"/>
        <v/>
      </c>
      <c r="R318" s="2" t="str">
        <f t="shared" si="37"/>
        <v/>
      </c>
      <c r="S318" s="12" t="str">
        <f t="shared" si="41"/>
        <v/>
      </c>
    </row>
    <row r="319" spans="1:19" x14ac:dyDescent="0.35">
      <c r="A319" s="1" t="str">
        <f t="shared" si="33"/>
        <v/>
      </c>
      <c r="B319" s="4" t="str">
        <f t="shared" si="34"/>
        <v/>
      </c>
      <c r="C319" s="4" t="str">
        <f>IF(A319="",IF(A318="","",SUM($C$6:C318)),B319*$C$2/12)</f>
        <v/>
      </c>
      <c r="D319" s="4" t="str">
        <f>IF(A319="",IF(A318="","",SUM($D$6:D318)),($B$6/$I$2))</f>
        <v/>
      </c>
      <c r="E319" s="4" t="str">
        <f>IF(A319="",IF(A318="","",SUM($E$6:E318)),C319+D319)</f>
        <v/>
      </c>
      <c r="G319" s="1" t="str">
        <f t="shared" si="39"/>
        <v/>
      </c>
      <c r="H319" s="4" t="str">
        <f t="shared" si="35"/>
        <v/>
      </c>
      <c r="I319" s="4" t="str">
        <f>IF(G319="",IF(G318="","",SUM($I$6:I318)),H319*$C$2/12)</f>
        <v/>
      </c>
      <c r="J319" s="4" t="str">
        <f>IF(G319="",IF(G318="","",SUM($J$6:J318)),K319-I319)</f>
        <v/>
      </c>
      <c r="K319" s="4" t="str">
        <f>IF(G319="",IF(G318="","",SUM(K$6:K318)),$H$6*(100%+$C$2/12)^$I$2*($C$2/12)/((100%+$C$2/12)^$I$2-1))</f>
        <v/>
      </c>
      <c r="M319" s="44"/>
      <c r="P319" s="44" t="str">
        <f t="shared" si="40"/>
        <v/>
      </c>
      <c r="Q319" s="44" t="str">
        <f t="shared" si="36"/>
        <v/>
      </c>
      <c r="R319" s="2" t="str">
        <f t="shared" si="37"/>
        <v/>
      </c>
      <c r="S319" s="12" t="str">
        <f t="shared" si="41"/>
        <v/>
      </c>
    </row>
    <row r="320" spans="1:19" x14ac:dyDescent="0.35">
      <c r="A320" s="1" t="str">
        <f t="shared" si="33"/>
        <v/>
      </c>
      <c r="B320" s="4" t="str">
        <f t="shared" si="34"/>
        <v/>
      </c>
      <c r="C320" s="4" t="str">
        <f>IF(A320="",IF(A319="","",SUM($C$6:C319)),B320*$C$2/12)</f>
        <v/>
      </c>
      <c r="D320" s="4" t="str">
        <f>IF(A320="",IF(A319="","",SUM($D$6:D319)),($B$6/$I$2))</f>
        <v/>
      </c>
      <c r="E320" s="4" t="str">
        <f>IF(A320="",IF(A319="","",SUM($E$6:E319)),C320+D320)</f>
        <v/>
      </c>
      <c r="G320" s="1" t="str">
        <f t="shared" si="39"/>
        <v/>
      </c>
      <c r="H320" s="4" t="str">
        <f t="shared" si="35"/>
        <v/>
      </c>
      <c r="I320" s="4" t="str">
        <f>IF(G320="",IF(G319="","",SUM($I$6:I319)),H320*$C$2/12)</f>
        <v/>
      </c>
      <c r="J320" s="4" t="str">
        <f>IF(G320="",IF(G319="","",SUM($J$6:J319)),K320-I320)</f>
        <v/>
      </c>
      <c r="K320" s="4" t="str">
        <f>IF(G320="",IF(G319="","",SUM(K$6:K319)),$H$6*(100%+$C$2/12)^$I$2*($C$2/12)/((100%+$C$2/12)^$I$2-1))</f>
        <v/>
      </c>
      <c r="M320" s="44"/>
      <c r="P320" s="44" t="str">
        <f t="shared" si="40"/>
        <v/>
      </c>
      <c r="Q320" s="44" t="str">
        <f t="shared" si="36"/>
        <v/>
      </c>
      <c r="R320" s="2" t="str">
        <f t="shared" si="37"/>
        <v/>
      </c>
      <c r="S320" s="12" t="str">
        <f t="shared" si="41"/>
        <v/>
      </c>
    </row>
    <row r="321" spans="1:19" x14ac:dyDescent="0.35">
      <c r="A321" s="1" t="str">
        <f t="shared" si="33"/>
        <v/>
      </c>
      <c r="B321" s="4" t="str">
        <f t="shared" si="34"/>
        <v/>
      </c>
      <c r="C321" s="4" t="str">
        <f>IF(A321="",IF(A320="","",SUM($C$6:C320)),B321*$C$2/12)</f>
        <v/>
      </c>
      <c r="D321" s="4" t="str">
        <f>IF(A321="",IF(A320="","",SUM($D$6:D320)),($B$6/$I$2))</f>
        <v/>
      </c>
      <c r="E321" s="4" t="str">
        <f>IF(A321="",IF(A320="","",SUM($E$6:E320)),C321+D321)</f>
        <v/>
      </c>
      <c r="G321" s="1" t="str">
        <f t="shared" si="39"/>
        <v/>
      </c>
      <c r="H321" s="4" t="str">
        <f t="shared" si="35"/>
        <v/>
      </c>
      <c r="I321" s="4" t="str">
        <f>IF(G321="",IF(G320="","",SUM($I$6:I320)),H321*$C$2/12)</f>
        <v/>
      </c>
      <c r="J321" s="4" t="str">
        <f>IF(G321="",IF(G320="","",SUM($J$6:J320)),K321-I321)</f>
        <v/>
      </c>
      <c r="K321" s="4" t="str">
        <f>IF(G321="",IF(G320="","",SUM(K$6:K320)),$H$6*(100%+$C$2/12)^$I$2*($C$2/12)/((100%+$C$2/12)^$I$2-1))</f>
        <v/>
      </c>
      <c r="M321" s="44"/>
      <c r="P321" s="44" t="str">
        <f t="shared" si="40"/>
        <v/>
      </c>
      <c r="Q321" s="44" t="str">
        <f t="shared" si="36"/>
        <v/>
      </c>
      <c r="R321" s="2" t="str">
        <f t="shared" si="37"/>
        <v/>
      </c>
      <c r="S321" s="12" t="str">
        <f t="shared" si="41"/>
        <v/>
      </c>
    </row>
    <row r="322" spans="1:19" x14ac:dyDescent="0.35">
      <c r="A322" s="1" t="str">
        <f t="shared" si="33"/>
        <v/>
      </c>
      <c r="B322" s="4" t="str">
        <f t="shared" si="34"/>
        <v/>
      </c>
      <c r="C322" s="4" t="str">
        <f>IF(A322="",IF(A321="","",SUM($C$6:C321)),B322*$C$2/12)</f>
        <v/>
      </c>
      <c r="D322" s="4" t="str">
        <f>IF(A322="",IF(A321="","",SUM($D$6:D321)),($B$6/$I$2))</f>
        <v/>
      </c>
      <c r="E322" s="4" t="str">
        <f>IF(A322="",IF(A321="","",SUM($E$6:E321)),C322+D322)</f>
        <v/>
      </c>
      <c r="G322" s="1" t="str">
        <f t="shared" si="39"/>
        <v/>
      </c>
      <c r="H322" s="4" t="str">
        <f t="shared" si="35"/>
        <v/>
      </c>
      <c r="I322" s="4" t="str">
        <f>IF(G322="",IF(G321="","",SUM($I$6:I321)),H322*$C$2/12)</f>
        <v/>
      </c>
      <c r="J322" s="4" t="str">
        <f>IF(G322="",IF(G321="","",SUM($J$6:J321)),K322-I322)</f>
        <v/>
      </c>
      <c r="K322" s="4" t="str">
        <f>IF(G322="",IF(G321="","",SUM(K$6:K321)),$H$6*(100%+$C$2/12)^$I$2*($C$2/12)/((100%+$C$2/12)^$I$2-1))</f>
        <v/>
      </c>
      <c r="M322" s="44"/>
      <c r="P322" s="44" t="str">
        <f t="shared" si="40"/>
        <v/>
      </c>
      <c r="Q322" s="44" t="str">
        <f t="shared" si="36"/>
        <v/>
      </c>
      <c r="R322" s="2" t="str">
        <f t="shared" si="37"/>
        <v/>
      </c>
      <c r="S322" s="12" t="str">
        <f t="shared" si="41"/>
        <v/>
      </c>
    </row>
    <row r="323" spans="1:19" x14ac:dyDescent="0.35">
      <c r="A323" s="1" t="str">
        <f t="shared" si="33"/>
        <v/>
      </c>
      <c r="B323" s="4" t="str">
        <f t="shared" si="34"/>
        <v/>
      </c>
      <c r="C323" s="4" t="str">
        <f>IF(A323="",IF(A322="","",SUM($C$6:C322)),B323*$C$2/12)</f>
        <v/>
      </c>
      <c r="D323" s="4" t="str">
        <f>IF(A323="",IF(A322="","",SUM($D$6:D322)),($B$6/$I$2))</f>
        <v/>
      </c>
      <c r="E323" s="4" t="str">
        <f>IF(A323="",IF(A322="","",SUM($E$6:E322)),C323+D323)</f>
        <v/>
      </c>
      <c r="G323" s="1" t="str">
        <f t="shared" si="39"/>
        <v/>
      </c>
      <c r="H323" s="4" t="str">
        <f t="shared" si="35"/>
        <v/>
      </c>
      <c r="I323" s="4" t="str">
        <f>IF(G323="",IF(G322="","",SUM($I$6:I322)),H323*$C$2/12)</f>
        <v/>
      </c>
      <c r="J323" s="4" t="str">
        <f>IF(G323="",IF(G322="","",SUM($J$6:J322)),K323-I323)</f>
        <v/>
      </c>
      <c r="K323" s="4" t="str">
        <f>IF(G323="",IF(G322="","",SUM(K$6:K322)),$H$6*(100%+$C$2/12)^$I$2*($C$2/12)/((100%+$C$2/12)^$I$2-1))</f>
        <v/>
      </c>
      <c r="M323" s="44"/>
      <c r="P323" s="44" t="str">
        <f t="shared" si="40"/>
        <v/>
      </c>
      <c r="Q323" s="44" t="str">
        <f t="shared" si="36"/>
        <v/>
      </c>
      <c r="R323" s="2" t="str">
        <f t="shared" si="37"/>
        <v/>
      </c>
      <c r="S323" s="12" t="str">
        <f t="shared" si="41"/>
        <v/>
      </c>
    </row>
    <row r="324" spans="1:19" x14ac:dyDescent="0.35">
      <c r="A324" s="1" t="str">
        <f t="shared" si="33"/>
        <v/>
      </c>
      <c r="B324" s="4" t="str">
        <f t="shared" si="34"/>
        <v/>
      </c>
      <c r="C324" s="4" t="str">
        <f>IF(A324="",IF(A323="","",SUM($C$6:C323)),B324*$C$2/12)</f>
        <v/>
      </c>
      <c r="D324" s="4" t="str">
        <f>IF(A324="",IF(A323="","",SUM($D$6:D323)),($B$6/$I$2))</f>
        <v/>
      </c>
      <c r="E324" s="4" t="str">
        <f>IF(A324="",IF(A323="","",SUM($E$6:E323)),C324+D324)</f>
        <v/>
      </c>
      <c r="G324" s="1" t="str">
        <f t="shared" si="39"/>
        <v/>
      </c>
      <c r="H324" s="4" t="str">
        <f t="shared" si="35"/>
        <v/>
      </c>
      <c r="I324" s="4" t="str">
        <f>IF(G324="",IF(G323="","",SUM($I$6:I323)),H324*$C$2/12)</f>
        <v/>
      </c>
      <c r="J324" s="4" t="str">
        <f>IF(G324="",IF(G323="","",SUM($J$6:J323)),K324-I324)</f>
        <v/>
      </c>
      <c r="K324" s="4" t="str">
        <f>IF(G324="",IF(G323="","",SUM(K$6:K323)),$H$6*(100%+$C$2/12)^$I$2*($C$2/12)/((100%+$C$2/12)^$I$2-1))</f>
        <v/>
      </c>
      <c r="M324" s="44"/>
      <c r="P324" s="44" t="str">
        <f t="shared" si="40"/>
        <v/>
      </c>
      <c r="Q324" s="44" t="str">
        <f t="shared" si="36"/>
        <v/>
      </c>
      <c r="R324" s="2" t="str">
        <f t="shared" si="37"/>
        <v/>
      </c>
      <c r="S324" s="12" t="str">
        <f t="shared" si="41"/>
        <v/>
      </c>
    </row>
    <row r="325" spans="1:19" x14ac:dyDescent="0.35">
      <c r="A325" s="1" t="str">
        <f t="shared" si="33"/>
        <v/>
      </c>
      <c r="B325" s="4" t="str">
        <f t="shared" si="34"/>
        <v/>
      </c>
      <c r="C325" s="4" t="str">
        <f>IF(A325="",IF(A324="","",SUM($C$6:C324)),B325*$C$2/12)</f>
        <v/>
      </c>
      <c r="D325" s="4" t="str">
        <f>IF(A325="",IF(A324="","",SUM($D$6:D324)),($B$6/$I$2))</f>
        <v/>
      </c>
      <c r="E325" s="4" t="str">
        <f>IF(A325="",IF(A324="","",SUM($E$6:E324)),C325+D325)</f>
        <v/>
      </c>
      <c r="G325" s="1" t="str">
        <f t="shared" si="39"/>
        <v/>
      </c>
      <c r="H325" s="4" t="str">
        <f t="shared" si="35"/>
        <v/>
      </c>
      <c r="I325" s="4" t="str">
        <f>IF(G325="",IF(G324="","",SUM($I$6:I324)),H325*$C$2/12)</f>
        <v/>
      </c>
      <c r="J325" s="4" t="str">
        <f>IF(G325="",IF(G324="","",SUM($J$6:J324)),K325-I325)</f>
        <v/>
      </c>
      <c r="K325" s="4" t="str">
        <f>IF(G325="",IF(G324="","",SUM(K$6:K324)),$H$6*(100%+$C$2/12)^$I$2*($C$2/12)/((100%+$C$2/12)^$I$2-1))</f>
        <v/>
      </c>
      <c r="M325" s="44"/>
      <c r="P325" s="44" t="str">
        <f t="shared" si="40"/>
        <v/>
      </c>
      <c r="Q325" s="44" t="str">
        <f t="shared" si="36"/>
        <v/>
      </c>
      <c r="R325" s="2" t="str">
        <f t="shared" si="37"/>
        <v/>
      </c>
      <c r="S325" s="12" t="str">
        <f t="shared" si="41"/>
        <v/>
      </c>
    </row>
    <row r="326" spans="1:19" x14ac:dyDescent="0.35">
      <c r="A326" s="1" t="str">
        <f t="shared" si="33"/>
        <v/>
      </c>
      <c r="B326" s="4" t="str">
        <f t="shared" si="34"/>
        <v/>
      </c>
      <c r="C326" s="4" t="str">
        <f>IF(A326="",IF(A325="","",SUM($C$6:C325)),B326*$C$2/12)</f>
        <v/>
      </c>
      <c r="D326" s="4" t="str">
        <f>IF(A326="",IF(A325="","",SUM($D$6:D325)),($B$6/$I$2))</f>
        <v/>
      </c>
      <c r="E326" s="4" t="str">
        <f>IF(A326="",IF(A325="","",SUM($E$6:E325)),C326+D326)</f>
        <v/>
      </c>
      <c r="G326" s="1" t="str">
        <f t="shared" si="39"/>
        <v/>
      </c>
      <c r="H326" s="4" t="str">
        <f t="shared" si="35"/>
        <v/>
      </c>
      <c r="I326" s="4" t="str">
        <f>IF(G326="",IF(G325="","",SUM($I$6:I325)),H326*$C$2/12)</f>
        <v/>
      </c>
      <c r="J326" s="4" t="str">
        <f>IF(G326="",IF(G325="","",SUM($J$6:J325)),K326-I326)</f>
        <v/>
      </c>
      <c r="K326" s="4" t="str">
        <f>IF(G326="",IF(G325="","",SUM(K$6:K325)),$H$6*(100%+$C$2/12)^$I$2*($C$2/12)/((100%+$C$2/12)^$I$2-1))</f>
        <v/>
      </c>
      <c r="M326" s="44"/>
      <c r="P326" s="44" t="str">
        <f t="shared" si="40"/>
        <v/>
      </c>
      <c r="Q326" s="44" t="str">
        <f t="shared" si="36"/>
        <v/>
      </c>
      <c r="R326" s="2" t="str">
        <f t="shared" si="37"/>
        <v/>
      </c>
      <c r="S326" s="12" t="str">
        <f t="shared" si="41"/>
        <v/>
      </c>
    </row>
    <row r="327" spans="1:19" x14ac:dyDescent="0.35">
      <c r="A327" s="1" t="str">
        <f t="shared" si="33"/>
        <v/>
      </c>
      <c r="B327" s="4" t="str">
        <f t="shared" si="34"/>
        <v/>
      </c>
      <c r="C327" s="4" t="str">
        <f>IF(A327="",IF(A326="","",SUM($C$6:C326)),B327*$C$2/12)</f>
        <v/>
      </c>
      <c r="D327" s="4" t="str">
        <f>IF(A327="",IF(A326="","",SUM($D$6:D326)),($B$6/$I$2))</f>
        <v/>
      </c>
      <c r="E327" s="4" t="str">
        <f>IF(A327="",IF(A326="","",SUM($E$6:E326)),C327+D327)</f>
        <v/>
      </c>
      <c r="G327" s="1" t="str">
        <f t="shared" si="39"/>
        <v/>
      </c>
      <c r="H327" s="4" t="str">
        <f t="shared" si="35"/>
        <v/>
      </c>
      <c r="I327" s="4" t="str">
        <f>IF(G327="",IF(G326="","",SUM($I$6:I326)),H327*$C$2/12)</f>
        <v/>
      </c>
      <c r="J327" s="4" t="str">
        <f>IF(G327="",IF(G326="","",SUM($J$6:J326)),K327-I327)</f>
        <v/>
      </c>
      <c r="K327" s="4" t="str">
        <f>IF(G327="",IF(G326="","",SUM(K$6:K326)),$H$6*(100%+$C$2/12)^$I$2*($C$2/12)/((100%+$C$2/12)^$I$2-1))</f>
        <v/>
      </c>
      <c r="M327" s="44"/>
      <c r="P327" s="44" t="str">
        <f t="shared" si="40"/>
        <v/>
      </c>
      <c r="Q327" s="44" t="str">
        <f t="shared" si="36"/>
        <v/>
      </c>
      <c r="R327" s="2" t="str">
        <f t="shared" si="37"/>
        <v/>
      </c>
      <c r="S327" s="12" t="str">
        <f t="shared" si="41"/>
        <v/>
      </c>
    </row>
    <row r="328" spans="1:19" x14ac:dyDescent="0.35">
      <c r="A328" s="1" t="str">
        <f t="shared" ref="A328:A391" si="42">IF($A327="","",IF($I$2&gt;=$A327+1,$A327+1,""))</f>
        <v/>
      </c>
      <c r="B328" s="4" t="str">
        <f t="shared" ref="B328:B391" si="43">IF(A328="",IF(A327="","","samtals"),B327-D327)</f>
        <v/>
      </c>
      <c r="C328" s="4" t="str">
        <f>IF(A328="",IF(A327="","",SUM($C$6:C327)),B328*$C$2/12)</f>
        <v/>
      </c>
      <c r="D328" s="4" t="str">
        <f>IF(A328="",IF(A327="","",SUM($D$6:D327)),($B$6/$I$2))</f>
        <v/>
      </c>
      <c r="E328" s="4" t="str">
        <f>IF(A328="",IF(A327="","",SUM($E$6:E327)),C328+D328)</f>
        <v/>
      </c>
      <c r="G328" s="1" t="str">
        <f t="shared" si="39"/>
        <v/>
      </c>
      <c r="H328" s="4" t="str">
        <f t="shared" ref="H328:H391" si="44">IF(G328="",IF(G327="","","samtals"),H327-J327)</f>
        <v/>
      </c>
      <c r="I328" s="4" t="str">
        <f>IF(G328="",IF(G327="","",SUM($I$6:I327)),H328*$C$2/12)</f>
        <v/>
      </c>
      <c r="J328" s="4" t="str">
        <f>IF(G328="",IF(G327="","",SUM($J$6:J327)),K328-I328)</f>
        <v/>
      </c>
      <c r="K328" s="4" t="str">
        <f>IF(G328="",IF(G327="","",SUM(K$6:K327)),$H$6*(100%+$C$2/12)^$I$2*($C$2/12)/((100%+$C$2/12)^$I$2-1))</f>
        <v/>
      </c>
      <c r="M328" s="44"/>
      <c r="P328" s="44" t="str">
        <f t="shared" si="40"/>
        <v/>
      </c>
      <c r="Q328" s="44" t="str">
        <f t="shared" ref="Q328:Q391" si="45">IF(A328="","", (E328-E327)/E327)</f>
        <v/>
      </c>
      <c r="R328" s="2" t="str">
        <f t="shared" ref="R328:R391" si="46">IF(A328="","",R327+(R327*(((1+$F$1)^(1/12)-1))))</f>
        <v/>
      </c>
      <c r="S328" s="12" t="str">
        <f t="shared" si="41"/>
        <v/>
      </c>
    </row>
    <row r="329" spans="1:19" x14ac:dyDescent="0.35">
      <c r="A329" s="1" t="str">
        <f t="shared" si="42"/>
        <v/>
      </c>
      <c r="B329" s="4" t="str">
        <f t="shared" si="43"/>
        <v/>
      </c>
      <c r="C329" s="4" t="str">
        <f>IF(A329="",IF(A328="","",SUM($C$6:C328)),B329*$C$2/12)</f>
        <v/>
      </c>
      <c r="D329" s="4" t="str">
        <f>IF(A329="",IF(A328="","",SUM($D$6:D328)),($B$6/$I$2))</f>
        <v/>
      </c>
      <c r="E329" s="4" t="str">
        <f>IF(A329="",IF(A328="","",SUM($E$6:E328)),C329+D329)</f>
        <v/>
      </c>
      <c r="G329" s="1" t="str">
        <f t="shared" ref="G329:G392" si="47">IF($A328="","",IF($I$2&gt;=$A328+1,$A328+1,""))</f>
        <v/>
      </c>
      <c r="H329" s="4" t="str">
        <f t="shared" si="44"/>
        <v/>
      </c>
      <c r="I329" s="4" t="str">
        <f>IF(G329="",IF(G328="","",SUM($I$6:I328)),H329*$C$2/12)</f>
        <v/>
      </c>
      <c r="J329" s="4" t="str">
        <f>IF(G329="",IF(G328="","",SUM($J$6:J328)),K329-I329)</f>
        <v/>
      </c>
      <c r="K329" s="4" t="str">
        <f>IF(G329="",IF(G328="","",SUM(K$6:K328)),$H$6*(100%+$C$2/12)^$I$2*($C$2/12)/((100%+$C$2/12)^$I$2-1))</f>
        <v/>
      </c>
      <c r="M329" s="44"/>
      <c r="P329" s="44" t="str">
        <f t="shared" si="40"/>
        <v/>
      </c>
      <c r="Q329" s="44" t="str">
        <f t="shared" si="45"/>
        <v/>
      </c>
      <c r="R329" s="2" t="str">
        <f t="shared" si="46"/>
        <v/>
      </c>
      <c r="S329" s="12" t="str">
        <f t="shared" si="41"/>
        <v/>
      </c>
    </row>
    <row r="330" spans="1:19" x14ac:dyDescent="0.35">
      <c r="A330" s="1" t="str">
        <f t="shared" si="42"/>
        <v/>
      </c>
      <c r="B330" s="4" t="str">
        <f t="shared" si="43"/>
        <v/>
      </c>
      <c r="C330" s="4" t="str">
        <f>IF(A330="",IF(A329="","",SUM($C$6:C329)),B330*$C$2/12)</f>
        <v/>
      </c>
      <c r="D330" s="4" t="str">
        <f>IF(A330="",IF(A329="","",SUM($D$6:D329)),($B$6/$I$2))</f>
        <v/>
      </c>
      <c r="E330" s="4" t="str">
        <f>IF(A330="",IF(A329="","",SUM($E$6:E329)),C330+D330)</f>
        <v/>
      </c>
      <c r="G330" s="1" t="str">
        <f t="shared" si="47"/>
        <v/>
      </c>
      <c r="H330" s="4" t="str">
        <f t="shared" si="44"/>
        <v/>
      </c>
      <c r="I330" s="4" t="str">
        <f>IF(G330="",IF(G329="","",SUM($I$6:I329)),H330*$C$2/12)</f>
        <v/>
      </c>
      <c r="J330" s="4" t="str">
        <f>IF(G330="",IF(G329="","",SUM($J$6:J329)),K330-I330)</f>
        <v/>
      </c>
      <c r="K330" s="4" t="str">
        <f>IF(G330="",IF(G329="","",SUM(K$6:K329)),$H$6*(100%+$C$2/12)^$I$2*($C$2/12)/((100%+$C$2/12)^$I$2-1))</f>
        <v/>
      </c>
      <c r="M330" s="44"/>
      <c r="P330" s="44" t="str">
        <f t="shared" si="40"/>
        <v/>
      </c>
      <c r="Q330" s="44" t="str">
        <f t="shared" si="45"/>
        <v/>
      </c>
      <c r="R330" s="2" t="str">
        <f t="shared" si="46"/>
        <v/>
      </c>
      <c r="S330" s="12" t="str">
        <f t="shared" si="41"/>
        <v/>
      </c>
    </row>
    <row r="331" spans="1:19" x14ac:dyDescent="0.35">
      <c r="A331" s="1" t="str">
        <f t="shared" si="42"/>
        <v/>
      </c>
      <c r="B331" s="4" t="str">
        <f t="shared" si="43"/>
        <v/>
      </c>
      <c r="C331" s="4" t="str">
        <f>IF(A331="",IF(A330="","",SUM($C$6:C330)),B331*$C$2/12)</f>
        <v/>
      </c>
      <c r="D331" s="4" t="str">
        <f>IF(A331="",IF(A330="","",SUM($D$6:D330)),($B$6/$I$2))</f>
        <v/>
      </c>
      <c r="E331" s="4" t="str">
        <f>IF(A331="",IF(A330="","",SUM($E$6:E330)),C331+D331)</f>
        <v/>
      </c>
      <c r="G331" s="1" t="str">
        <f t="shared" si="47"/>
        <v/>
      </c>
      <c r="H331" s="4" t="str">
        <f t="shared" si="44"/>
        <v/>
      </c>
      <c r="I331" s="4" t="str">
        <f>IF(G331="",IF(G330="","",SUM($I$6:I330)),H331*$C$2/12)</f>
        <v/>
      </c>
      <c r="J331" s="4" t="str">
        <f>IF(G331="",IF(G330="","",SUM($J$6:J330)),K331-I331)</f>
        <v/>
      </c>
      <c r="K331" s="4" t="str">
        <f>IF(G331="",IF(G330="","",SUM(K$6:K330)),$H$6*(100%+$C$2/12)^$I$2*($C$2/12)/((100%+$C$2/12)^$I$2-1))</f>
        <v/>
      </c>
      <c r="M331" s="44"/>
      <c r="P331" s="44" t="str">
        <f t="shared" si="40"/>
        <v/>
      </c>
      <c r="Q331" s="44" t="str">
        <f t="shared" si="45"/>
        <v/>
      </c>
      <c r="R331" s="2" t="str">
        <f t="shared" si="46"/>
        <v/>
      </c>
      <c r="S331" s="12" t="str">
        <f t="shared" si="41"/>
        <v/>
      </c>
    </row>
    <row r="332" spans="1:19" x14ac:dyDescent="0.35">
      <c r="A332" s="1" t="str">
        <f t="shared" si="42"/>
        <v/>
      </c>
      <c r="B332" s="4" t="str">
        <f t="shared" si="43"/>
        <v/>
      </c>
      <c r="C332" s="4" t="str">
        <f>IF(A332="",IF(A331="","",SUM($C$6:C331)),B332*$C$2/12)</f>
        <v/>
      </c>
      <c r="D332" s="4" t="str">
        <f>IF(A332="",IF(A331="","",SUM($D$6:D331)),($B$6/$I$2))</f>
        <v/>
      </c>
      <c r="E332" s="4" t="str">
        <f>IF(A332="",IF(A331="","",SUM($E$6:E331)),C332+D332)</f>
        <v/>
      </c>
      <c r="G332" s="1" t="str">
        <f t="shared" si="47"/>
        <v/>
      </c>
      <c r="H332" s="4" t="str">
        <f t="shared" si="44"/>
        <v/>
      </c>
      <c r="I332" s="4" t="str">
        <f>IF(G332="",IF(G331="","",SUM($I$6:I331)),H332*$C$2/12)</f>
        <v/>
      </c>
      <c r="J332" s="4" t="str">
        <f>IF(G332="",IF(G331="","",SUM($J$6:J331)),K332-I332)</f>
        <v/>
      </c>
      <c r="K332" s="4" t="str">
        <f>IF(G332="",IF(G331="","",SUM(K$6:K331)),$H$6*(100%+$C$2/12)^$I$2*($C$2/12)/((100%+$C$2/12)^$I$2-1))</f>
        <v/>
      </c>
      <c r="M332" s="44"/>
      <c r="P332" s="44" t="str">
        <f t="shared" si="40"/>
        <v/>
      </c>
      <c r="Q332" s="44" t="str">
        <f t="shared" si="45"/>
        <v/>
      </c>
      <c r="R332" s="2" t="str">
        <f t="shared" si="46"/>
        <v/>
      </c>
      <c r="S332" s="12" t="str">
        <f t="shared" si="41"/>
        <v/>
      </c>
    </row>
    <row r="333" spans="1:19" x14ac:dyDescent="0.35">
      <c r="A333" s="1" t="str">
        <f t="shared" si="42"/>
        <v/>
      </c>
      <c r="B333" s="4" t="str">
        <f t="shared" si="43"/>
        <v/>
      </c>
      <c r="C333" s="4" t="str">
        <f>IF(A333="",IF(A332="","",SUM($C$6:C332)),B333*$C$2/12)</f>
        <v/>
      </c>
      <c r="D333" s="4" t="str">
        <f>IF(A333="",IF(A332="","",SUM($D$6:D332)),($B$6/$I$2))</f>
        <v/>
      </c>
      <c r="E333" s="4" t="str">
        <f>IF(A333="",IF(A332="","",SUM($E$6:E332)),C333+D333)</f>
        <v/>
      </c>
      <c r="G333" s="1" t="str">
        <f t="shared" si="47"/>
        <v/>
      </c>
      <c r="H333" s="4" t="str">
        <f t="shared" si="44"/>
        <v/>
      </c>
      <c r="I333" s="4" t="str">
        <f>IF(G333="",IF(G332="","",SUM($I$6:I332)),H333*$C$2/12)</f>
        <v/>
      </c>
      <c r="J333" s="4" t="str">
        <f>IF(G333="",IF(G332="","",SUM($J$6:J332)),K333-I333)</f>
        <v/>
      </c>
      <c r="K333" s="4" t="str">
        <f>IF(G333="",IF(G332="","",SUM(K$6:K332)),$H$6*(100%+$C$2/12)^$I$2*($C$2/12)/((100%+$C$2/12)^$I$2-1))</f>
        <v/>
      </c>
      <c r="M333" s="44"/>
      <c r="P333" s="44" t="str">
        <f t="shared" si="40"/>
        <v/>
      </c>
      <c r="Q333" s="44" t="str">
        <f t="shared" si="45"/>
        <v/>
      </c>
      <c r="R333" s="2" t="str">
        <f t="shared" si="46"/>
        <v/>
      </c>
      <c r="S333" s="12" t="str">
        <f t="shared" si="41"/>
        <v/>
      </c>
    </row>
    <row r="334" spans="1:19" x14ac:dyDescent="0.35">
      <c r="A334" s="1" t="str">
        <f t="shared" si="42"/>
        <v/>
      </c>
      <c r="B334" s="4" t="str">
        <f t="shared" si="43"/>
        <v/>
      </c>
      <c r="C334" s="4" t="str">
        <f>IF(A334="",IF(A333="","",SUM($C$6:C333)),B334*$C$2/12)</f>
        <v/>
      </c>
      <c r="D334" s="4" t="str">
        <f>IF(A334="",IF(A333="","",SUM($D$6:D333)),($B$6/$I$2))</f>
        <v/>
      </c>
      <c r="E334" s="4" t="str">
        <f>IF(A334="",IF(A333="","",SUM($E$6:E333)),C334+D334)</f>
        <v/>
      </c>
      <c r="G334" s="1" t="str">
        <f t="shared" si="47"/>
        <v/>
      </c>
      <c r="H334" s="4" t="str">
        <f t="shared" si="44"/>
        <v/>
      </c>
      <c r="I334" s="4" t="str">
        <f>IF(G334="",IF(G333="","",SUM($I$6:I333)),H334*$C$2/12)</f>
        <v/>
      </c>
      <c r="J334" s="4" t="str">
        <f>IF(G334="",IF(G333="","",SUM($J$6:J333)),K334-I334)</f>
        <v/>
      </c>
      <c r="K334" s="4" t="str">
        <f>IF(G334="",IF(G333="","",SUM(K$6:K333)),$H$6*(100%+$C$2/12)^$I$2*($C$2/12)/((100%+$C$2/12)^$I$2-1))</f>
        <v/>
      </c>
      <c r="M334" s="44"/>
      <c r="P334" s="44" t="str">
        <f t="shared" si="40"/>
        <v/>
      </c>
      <c r="Q334" s="44" t="str">
        <f t="shared" si="45"/>
        <v/>
      </c>
      <c r="R334" s="2" t="str">
        <f t="shared" si="46"/>
        <v/>
      </c>
      <c r="S334" s="12" t="str">
        <f t="shared" si="41"/>
        <v/>
      </c>
    </row>
    <row r="335" spans="1:19" x14ac:dyDescent="0.35">
      <c r="A335" s="1" t="str">
        <f t="shared" si="42"/>
        <v/>
      </c>
      <c r="B335" s="4" t="str">
        <f t="shared" si="43"/>
        <v/>
      </c>
      <c r="C335" s="4" t="str">
        <f>IF(A335="",IF(A334="","",SUM($C$6:C334)),B335*$C$2/12)</f>
        <v/>
      </c>
      <c r="D335" s="4" t="str">
        <f>IF(A335="",IF(A334="","",SUM($D$6:D334)),($B$6/$I$2))</f>
        <v/>
      </c>
      <c r="E335" s="4" t="str">
        <f>IF(A335="",IF(A334="","",SUM($E$6:E334)),C335+D335)</f>
        <v/>
      </c>
      <c r="G335" s="1" t="str">
        <f t="shared" si="47"/>
        <v/>
      </c>
      <c r="H335" s="4" t="str">
        <f t="shared" si="44"/>
        <v/>
      </c>
      <c r="I335" s="4" t="str">
        <f>IF(G335="",IF(G334="","",SUM($I$6:I334)),H335*$C$2/12)</f>
        <v/>
      </c>
      <c r="J335" s="4" t="str">
        <f>IF(G335="",IF(G334="","",SUM($J$6:J334)),K335-I335)</f>
        <v/>
      </c>
      <c r="K335" s="4" t="str">
        <f>IF(G335="",IF(G334="","",SUM(K$6:K334)),$H$6*(100%+$C$2/12)^$I$2*($C$2/12)/((100%+$C$2/12)^$I$2-1))</f>
        <v/>
      </c>
      <c r="M335" s="44"/>
      <c r="P335" s="44" t="str">
        <f t="shared" si="40"/>
        <v/>
      </c>
      <c r="Q335" s="44" t="str">
        <f t="shared" si="45"/>
        <v/>
      </c>
      <c r="R335" s="2" t="str">
        <f t="shared" si="46"/>
        <v/>
      </c>
      <c r="S335" s="12" t="str">
        <f t="shared" si="41"/>
        <v/>
      </c>
    </row>
    <row r="336" spans="1:19" x14ac:dyDescent="0.35">
      <c r="A336" s="1" t="str">
        <f t="shared" si="42"/>
        <v/>
      </c>
      <c r="B336" s="4" t="str">
        <f t="shared" si="43"/>
        <v/>
      </c>
      <c r="C336" s="4" t="str">
        <f>IF(A336="",IF(A335="","",SUM($C$6:C335)),B336*$C$2/12)</f>
        <v/>
      </c>
      <c r="D336" s="4" t="str">
        <f>IF(A336="",IF(A335="","",SUM($D$6:D335)),($B$6/$I$2))</f>
        <v/>
      </c>
      <c r="E336" s="4" t="str">
        <f>IF(A336="",IF(A335="","",SUM($E$6:E335)),C336+D336)</f>
        <v/>
      </c>
      <c r="G336" s="1" t="str">
        <f t="shared" si="47"/>
        <v/>
      </c>
      <c r="H336" s="4" t="str">
        <f t="shared" si="44"/>
        <v/>
      </c>
      <c r="I336" s="4" t="str">
        <f>IF(G336="",IF(G335="","",SUM($I$6:I335)),H336*$C$2/12)</f>
        <v/>
      </c>
      <c r="J336" s="4" t="str">
        <f>IF(G336="",IF(G335="","",SUM($J$6:J335)),K336-I336)</f>
        <v/>
      </c>
      <c r="K336" s="4" t="str">
        <f>IF(G336="",IF(G335="","",SUM(K$6:K335)),$H$6*(100%+$C$2/12)^$I$2*($C$2/12)/((100%+$C$2/12)^$I$2-1))</f>
        <v/>
      </c>
      <c r="M336" s="44"/>
      <c r="P336" s="44" t="str">
        <f t="shared" si="40"/>
        <v/>
      </c>
      <c r="Q336" s="44" t="str">
        <f t="shared" si="45"/>
        <v/>
      </c>
      <c r="R336" s="2" t="str">
        <f t="shared" si="46"/>
        <v/>
      </c>
      <c r="S336" s="12" t="str">
        <f t="shared" si="41"/>
        <v/>
      </c>
    </row>
    <row r="337" spans="1:19" x14ac:dyDescent="0.35">
      <c r="A337" s="1" t="str">
        <f t="shared" si="42"/>
        <v/>
      </c>
      <c r="B337" s="4" t="str">
        <f t="shared" si="43"/>
        <v/>
      </c>
      <c r="C337" s="4" t="str">
        <f>IF(A337="",IF(A336="","",SUM($C$6:C336)),B337*$C$2/12)</f>
        <v/>
      </c>
      <c r="D337" s="4" t="str">
        <f>IF(A337="",IF(A336="","",SUM($D$6:D336)),($B$6/$I$2))</f>
        <v/>
      </c>
      <c r="E337" s="4" t="str">
        <f>IF(A337="",IF(A336="","",SUM($E$6:E336)),C337+D337)</f>
        <v/>
      </c>
      <c r="G337" s="1" t="str">
        <f t="shared" si="47"/>
        <v/>
      </c>
      <c r="H337" s="4" t="str">
        <f t="shared" si="44"/>
        <v/>
      </c>
      <c r="I337" s="4" t="str">
        <f>IF(G337="",IF(G336="","",SUM($I$6:I336)),H337*$C$2/12)</f>
        <v/>
      </c>
      <c r="J337" s="4" t="str">
        <f>IF(G337="",IF(G336="","",SUM($J$6:J336)),K337-I337)</f>
        <v/>
      </c>
      <c r="K337" s="4" t="str">
        <f>IF(G337="",IF(G336="","",SUM(K$6:K336)),$H$6*(100%+$C$2/12)^$I$2*($C$2/12)/((100%+$C$2/12)^$I$2-1))</f>
        <v/>
      </c>
      <c r="M337" s="44"/>
      <c r="P337" s="44" t="str">
        <f t="shared" si="40"/>
        <v/>
      </c>
      <c r="Q337" s="44" t="str">
        <f t="shared" si="45"/>
        <v/>
      </c>
      <c r="R337" s="2" t="str">
        <f t="shared" si="46"/>
        <v/>
      </c>
      <c r="S337" s="12" t="str">
        <f t="shared" si="41"/>
        <v/>
      </c>
    </row>
    <row r="338" spans="1:19" x14ac:dyDescent="0.35">
      <c r="A338" s="1" t="str">
        <f t="shared" si="42"/>
        <v/>
      </c>
      <c r="B338" s="4" t="str">
        <f t="shared" si="43"/>
        <v/>
      </c>
      <c r="C338" s="4" t="str">
        <f>IF(A338="",IF(A337="","",SUM($C$6:C337)),B338*$C$2/12)</f>
        <v/>
      </c>
      <c r="D338" s="4" t="str">
        <f>IF(A338="",IF(A337="","",SUM($D$6:D337)),($B$6/$I$2))</f>
        <v/>
      </c>
      <c r="E338" s="4" t="str">
        <f>IF(A338="",IF(A337="","",SUM($E$6:E337)),C338+D338)</f>
        <v/>
      </c>
      <c r="G338" s="1" t="str">
        <f t="shared" si="47"/>
        <v/>
      </c>
      <c r="H338" s="4" t="str">
        <f t="shared" si="44"/>
        <v/>
      </c>
      <c r="I338" s="4" t="str">
        <f>IF(G338="",IF(G337="","",SUM($I$6:I337)),H338*$C$2/12)</f>
        <v/>
      </c>
      <c r="J338" s="4" t="str">
        <f>IF(G338="",IF(G337="","",SUM($J$6:J337)),K338-I338)</f>
        <v/>
      </c>
      <c r="K338" s="4" t="str">
        <f>IF(G338="",IF(G337="","",SUM(K$6:K337)),$H$6*(100%+$C$2/12)^$I$2*($C$2/12)/((100%+$C$2/12)^$I$2-1))</f>
        <v/>
      </c>
      <c r="M338" s="44"/>
      <c r="P338" s="44" t="str">
        <f t="shared" si="40"/>
        <v/>
      </c>
      <c r="Q338" s="44" t="str">
        <f t="shared" si="45"/>
        <v/>
      </c>
      <c r="R338" s="2" t="str">
        <f t="shared" si="46"/>
        <v/>
      </c>
      <c r="S338" s="12" t="str">
        <f t="shared" si="41"/>
        <v/>
      </c>
    </row>
    <row r="339" spans="1:19" x14ac:dyDescent="0.35">
      <c r="A339" s="1" t="str">
        <f t="shared" si="42"/>
        <v/>
      </c>
      <c r="B339" s="4" t="str">
        <f t="shared" si="43"/>
        <v/>
      </c>
      <c r="C339" s="4" t="str">
        <f>IF(A339="",IF(A338="","",SUM($C$6:C338)),B339*$C$2/12)</f>
        <v/>
      </c>
      <c r="D339" s="4" t="str">
        <f>IF(A339="",IF(A338="","",SUM($D$6:D338)),($B$6/$I$2))</f>
        <v/>
      </c>
      <c r="E339" s="4" t="str">
        <f>IF(A339="",IF(A338="","",SUM($E$6:E338)),C339+D339)</f>
        <v/>
      </c>
      <c r="G339" s="1" t="str">
        <f t="shared" si="47"/>
        <v/>
      </c>
      <c r="H339" s="4" t="str">
        <f t="shared" si="44"/>
        <v/>
      </c>
      <c r="I339" s="4" t="str">
        <f>IF(G339="",IF(G338="","",SUM($I$6:I338)),H339*$C$2/12)</f>
        <v/>
      </c>
      <c r="J339" s="4" t="str">
        <f>IF(G339="",IF(G338="","",SUM($J$6:J338)),K339-I339)</f>
        <v/>
      </c>
      <c r="K339" s="4" t="str">
        <f>IF(G339="",IF(G338="","",SUM(K$6:K338)),$H$6*(100%+$C$2/12)^$I$2*($C$2/12)/((100%+$C$2/12)^$I$2-1))</f>
        <v/>
      </c>
      <c r="M339" s="44"/>
      <c r="P339" s="44" t="str">
        <f t="shared" si="40"/>
        <v/>
      </c>
      <c r="Q339" s="44" t="str">
        <f t="shared" si="45"/>
        <v/>
      </c>
      <c r="R339" s="2" t="str">
        <f t="shared" si="46"/>
        <v/>
      </c>
      <c r="S339" s="12" t="str">
        <f t="shared" si="41"/>
        <v/>
      </c>
    </row>
    <row r="340" spans="1:19" x14ac:dyDescent="0.35">
      <c r="A340" s="1" t="str">
        <f t="shared" si="42"/>
        <v/>
      </c>
      <c r="B340" s="4" t="str">
        <f t="shared" si="43"/>
        <v/>
      </c>
      <c r="C340" s="4" t="str">
        <f>IF(A340="",IF(A339="","",SUM($C$6:C339)),B340*$C$2/12)</f>
        <v/>
      </c>
      <c r="D340" s="4" t="str">
        <f>IF(A340="",IF(A339="","",SUM($D$6:D339)),($B$6/$I$2))</f>
        <v/>
      </c>
      <c r="E340" s="4" t="str">
        <f>IF(A340="",IF(A339="","",SUM($E$6:E339)),C340+D340)</f>
        <v/>
      </c>
      <c r="G340" s="1" t="str">
        <f t="shared" si="47"/>
        <v/>
      </c>
      <c r="H340" s="4" t="str">
        <f t="shared" si="44"/>
        <v/>
      </c>
      <c r="I340" s="4" t="str">
        <f>IF(G340="",IF(G339="","",SUM($I$6:I339)),H340*$C$2/12)</f>
        <v/>
      </c>
      <c r="J340" s="4" t="str">
        <f>IF(G340="",IF(G339="","",SUM($J$6:J339)),K340-I340)</f>
        <v/>
      </c>
      <c r="K340" s="4" t="str">
        <f>IF(G340="",IF(G339="","",SUM(K$6:K339)),$H$6*(100%+$C$2/12)^$I$2*($C$2/12)/((100%+$C$2/12)^$I$2-1))</f>
        <v/>
      </c>
      <c r="M340" s="44"/>
      <c r="P340" s="44" t="str">
        <f t="shared" si="40"/>
        <v/>
      </c>
      <c r="Q340" s="44" t="str">
        <f t="shared" si="45"/>
        <v/>
      </c>
      <c r="R340" s="2" t="str">
        <f t="shared" si="46"/>
        <v/>
      </c>
      <c r="S340" s="12" t="str">
        <f t="shared" si="41"/>
        <v/>
      </c>
    </row>
    <row r="341" spans="1:19" x14ac:dyDescent="0.35">
      <c r="A341" s="1" t="str">
        <f t="shared" si="42"/>
        <v/>
      </c>
      <c r="B341" s="4" t="str">
        <f t="shared" si="43"/>
        <v/>
      </c>
      <c r="C341" s="4" t="str">
        <f>IF(A341="",IF(A340="","",SUM($C$6:C340)),B341*$C$2/12)</f>
        <v/>
      </c>
      <c r="D341" s="4" t="str">
        <f>IF(A341="",IF(A340="","",SUM($D$6:D340)),($B$6/$I$2))</f>
        <v/>
      </c>
      <c r="E341" s="4" t="str">
        <f>IF(A341="",IF(A340="","",SUM($E$6:E340)),C341+D341)</f>
        <v/>
      </c>
      <c r="G341" s="1" t="str">
        <f t="shared" si="47"/>
        <v/>
      </c>
      <c r="H341" s="4" t="str">
        <f t="shared" si="44"/>
        <v/>
      </c>
      <c r="I341" s="4" t="str">
        <f>IF(G341="",IF(G340="","",SUM($I$6:I340)),H341*$C$2/12)</f>
        <v/>
      </c>
      <c r="J341" s="4" t="str">
        <f>IF(G341="",IF(G340="","",SUM($J$6:J340)),K341-I341)</f>
        <v/>
      </c>
      <c r="K341" s="4" t="str">
        <f>IF(G341="",IF(G340="","",SUM(K$6:K340)),$H$6*(100%+$C$2/12)^$I$2*($C$2/12)/((100%+$C$2/12)^$I$2-1))</f>
        <v/>
      </c>
      <c r="M341" s="44"/>
      <c r="P341" s="44" t="str">
        <f t="shared" si="40"/>
        <v/>
      </c>
      <c r="Q341" s="44" t="str">
        <f t="shared" si="45"/>
        <v/>
      </c>
      <c r="R341" s="2" t="str">
        <f t="shared" si="46"/>
        <v/>
      </c>
      <c r="S341" s="12" t="str">
        <f t="shared" si="41"/>
        <v/>
      </c>
    </row>
    <row r="342" spans="1:19" x14ac:dyDescent="0.35">
      <c r="A342" s="1" t="str">
        <f t="shared" si="42"/>
        <v/>
      </c>
      <c r="B342" s="4" t="str">
        <f t="shared" si="43"/>
        <v/>
      </c>
      <c r="C342" s="4" t="str">
        <f>IF(A342="",IF(A341="","",SUM($C$6:C341)),B342*$C$2/12)</f>
        <v/>
      </c>
      <c r="D342" s="4" t="str">
        <f>IF(A342="",IF(A341="","",SUM($D$6:D341)),($B$6/$I$2))</f>
        <v/>
      </c>
      <c r="E342" s="4" t="str">
        <f>IF(A342="",IF(A341="","",SUM($E$6:E341)),C342+D342)</f>
        <v/>
      </c>
      <c r="G342" s="1" t="str">
        <f t="shared" si="47"/>
        <v/>
      </c>
      <c r="H342" s="4" t="str">
        <f t="shared" si="44"/>
        <v/>
      </c>
      <c r="I342" s="4" t="str">
        <f>IF(G342="",IF(G341="","",SUM($I$6:I341)),H342*$C$2/12)</f>
        <v/>
      </c>
      <c r="J342" s="4" t="str">
        <f>IF(G342="",IF(G341="","",SUM($J$6:J341)),K342-I342)</f>
        <v/>
      </c>
      <c r="K342" s="4" t="str">
        <f>IF(G342="",IF(G341="","",SUM(K$6:K341)),$H$6*(100%+$C$2/12)^$I$2*($C$2/12)/((100%+$C$2/12)^$I$2-1))</f>
        <v/>
      </c>
      <c r="M342" s="44"/>
      <c r="P342" s="44" t="str">
        <f t="shared" si="40"/>
        <v/>
      </c>
      <c r="Q342" s="44" t="str">
        <f t="shared" si="45"/>
        <v/>
      </c>
      <c r="R342" s="2" t="str">
        <f t="shared" si="46"/>
        <v/>
      </c>
      <c r="S342" s="12" t="str">
        <f t="shared" si="41"/>
        <v/>
      </c>
    </row>
    <row r="343" spans="1:19" x14ac:dyDescent="0.35">
      <c r="A343" s="1" t="str">
        <f t="shared" si="42"/>
        <v/>
      </c>
      <c r="B343" s="4" t="str">
        <f t="shared" si="43"/>
        <v/>
      </c>
      <c r="C343" s="4" t="str">
        <f>IF(A343="",IF(A342="","",SUM($C$6:C342)),B343*$C$2/12)</f>
        <v/>
      </c>
      <c r="D343" s="4" t="str">
        <f>IF(A343="",IF(A342="","",SUM($D$6:D342)),($B$6/$I$2))</f>
        <v/>
      </c>
      <c r="E343" s="4" t="str">
        <f>IF(A343="",IF(A342="","",SUM($E$6:E342)),C343+D343)</f>
        <v/>
      </c>
      <c r="G343" s="1" t="str">
        <f t="shared" si="47"/>
        <v/>
      </c>
      <c r="H343" s="4" t="str">
        <f t="shared" si="44"/>
        <v/>
      </c>
      <c r="I343" s="4" t="str">
        <f>IF(G343="",IF(G342="","",SUM($I$6:I342)),H343*$C$2/12)</f>
        <v/>
      </c>
      <c r="J343" s="4" t="str">
        <f>IF(G343="",IF(G342="","",SUM($J$6:J342)),K343-I343)</f>
        <v/>
      </c>
      <c r="K343" s="4" t="str">
        <f>IF(G343="",IF(G342="","",SUM(K$6:K342)),$H$6*(100%+$C$2/12)^$I$2*($C$2/12)/((100%+$C$2/12)^$I$2-1))</f>
        <v/>
      </c>
      <c r="M343" s="44"/>
      <c r="P343" s="44" t="str">
        <f t="shared" si="40"/>
        <v/>
      </c>
      <c r="Q343" s="44" t="str">
        <f t="shared" si="45"/>
        <v/>
      </c>
      <c r="R343" s="2" t="str">
        <f t="shared" si="46"/>
        <v/>
      </c>
      <c r="S343" s="12" t="str">
        <f t="shared" si="41"/>
        <v/>
      </c>
    </row>
    <row r="344" spans="1:19" x14ac:dyDescent="0.35">
      <c r="A344" s="1" t="str">
        <f t="shared" si="42"/>
        <v/>
      </c>
      <c r="B344" s="4" t="str">
        <f t="shared" si="43"/>
        <v/>
      </c>
      <c r="C344" s="4" t="str">
        <f>IF(A344="",IF(A343="","",SUM($C$6:C343)),B344*$C$2/12)</f>
        <v/>
      </c>
      <c r="D344" s="4" t="str">
        <f>IF(A344="",IF(A343="","",SUM($D$6:D343)),($B$6/$I$2))</f>
        <v/>
      </c>
      <c r="E344" s="4" t="str">
        <f>IF(A344="",IF(A343="","",SUM($E$6:E343)),C344+D344)</f>
        <v/>
      </c>
      <c r="G344" s="1" t="str">
        <f t="shared" si="47"/>
        <v/>
      </c>
      <c r="H344" s="4" t="str">
        <f t="shared" si="44"/>
        <v/>
      </c>
      <c r="I344" s="4" t="str">
        <f>IF(G344="",IF(G343="","",SUM($I$6:I343)),H344*$C$2/12)</f>
        <v/>
      </c>
      <c r="J344" s="4" t="str">
        <f>IF(G344="",IF(G343="","",SUM($J$6:J343)),K344-I344)</f>
        <v/>
      </c>
      <c r="K344" s="4" t="str">
        <f>IF(G344="",IF(G343="","",SUM(K$6:K343)),$H$6*(100%+$C$2/12)^$I$2*($C$2/12)/((100%+$C$2/12)^$I$2-1))</f>
        <v/>
      </c>
      <c r="M344" s="44"/>
      <c r="P344" s="44" t="str">
        <f t="shared" si="40"/>
        <v/>
      </c>
      <c r="Q344" s="44" t="str">
        <f t="shared" si="45"/>
        <v/>
      </c>
      <c r="R344" s="2" t="str">
        <f t="shared" si="46"/>
        <v/>
      </c>
      <c r="S344" s="12" t="str">
        <f t="shared" si="41"/>
        <v/>
      </c>
    </row>
    <row r="345" spans="1:19" x14ac:dyDescent="0.35">
      <c r="A345" s="1" t="str">
        <f t="shared" si="42"/>
        <v/>
      </c>
      <c r="B345" s="4" t="str">
        <f t="shared" si="43"/>
        <v/>
      </c>
      <c r="C345" s="4" t="str">
        <f>IF(A345="",IF(A344="","",SUM($C$6:C344)),B345*$C$2/12)</f>
        <v/>
      </c>
      <c r="D345" s="4" t="str">
        <f>IF(A345="",IF(A344="","",SUM($D$6:D344)),($B$6/$I$2))</f>
        <v/>
      </c>
      <c r="E345" s="4" t="str">
        <f>IF(A345="",IF(A344="","",SUM($E$6:E344)),C345+D345)</f>
        <v/>
      </c>
      <c r="G345" s="1" t="str">
        <f t="shared" si="47"/>
        <v/>
      </c>
      <c r="H345" s="4" t="str">
        <f t="shared" si="44"/>
        <v/>
      </c>
      <c r="I345" s="4" t="str">
        <f>IF(G345="",IF(G344="","",SUM($I$6:I344)),H345*$C$2/12)</f>
        <v/>
      </c>
      <c r="J345" s="4" t="str">
        <f>IF(G345="",IF(G344="","",SUM($J$6:J344)),K345-I345)</f>
        <v/>
      </c>
      <c r="K345" s="4" t="str">
        <f>IF(G345="",IF(G344="","",SUM(K$6:K344)),$H$6*(100%+$C$2/12)^$I$2*($C$2/12)/((100%+$C$2/12)^$I$2-1))</f>
        <v/>
      </c>
      <c r="M345" s="44"/>
      <c r="P345" s="44" t="str">
        <f t="shared" si="40"/>
        <v/>
      </c>
      <c r="Q345" s="44" t="str">
        <f t="shared" si="45"/>
        <v/>
      </c>
      <c r="R345" s="2" t="str">
        <f t="shared" si="46"/>
        <v/>
      </c>
      <c r="S345" s="12" t="str">
        <f t="shared" si="41"/>
        <v/>
      </c>
    </row>
    <row r="346" spans="1:19" x14ac:dyDescent="0.35">
      <c r="A346" s="1" t="str">
        <f t="shared" si="42"/>
        <v/>
      </c>
      <c r="B346" s="4" t="str">
        <f t="shared" si="43"/>
        <v/>
      </c>
      <c r="C346" s="4" t="str">
        <f>IF(A346="",IF(A345="","",SUM($C$6:C345)),B346*$C$2/12)</f>
        <v/>
      </c>
      <c r="D346" s="4" t="str">
        <f>IF(A346="",IF(A345="","",SUM($D$6:D345)),($B$6/$I$2))</f>
        <v/>
      </c>
      <c r="E346" s="4" t="str">
        <f>IF(A346="",IF(A345="","",SUM($E$6:E345)),C346+D346)</f>
        <v/>
      </c>
      <c r="G346" s="1" t="str">
        <f t="shared" si="47"/>
        <v/>
      </c>
      <c r="H346" s="4" t="str">
        <f t="shared" si="44"/>
        <v/>
      </c>
      <c r="I346" s="4" t="str">
        <f>IF(G346="",IF(G345="","",SUM($I$6:I345)),H346*$C$2/12)</f>
        <v/>
      </c>
      <c r="J346" s="4" t="str">
        <f>IF(G346="",IF(G345="","",SUM($J$6:J345)),K346-I346)</f>
        <v/>
      </c>
      <c r="K346" s="4" t="str">
        <f>IF(G346="",IF(G345="","",SUM(K$6:K345)),$H$6*(100%+$C$2/12)^$I$2*($C$2/12)/((100%+$C$2/12)^$I$2-1))</f>
        <v/>
      </c>
      <c r="M346" s="44"/>
      <c r="P346" s="44" t="str">
        <f t="shared" si="40"/>
        <v/>
      </c>
      <c r="Q346" s="44" t="str">
        <f t="shared" si="45"/>
        <v/>
      </c>
      <c r="R346" s="2" t="str">
        <f t="shared" si="46"/>
        <v/>
      </c>
      <c r="S346" s="12" t="str">
        <f t="shared" si="41"/>
        <v/>
      </c>
    </row>
    <row r="347" spans="1:19" x14ac:dyDescent="0.35">
      <c r="A347" s="1" t="str">
        <f t="shared" si="42"/>
        <v/>
      </c>
      <c r="B347" s="4" t="str">
        <f t="shared" si="43"/>
        <v/>
      </c>
      <c r="C347" s="4" t="str">
        <f>IF(A347="",IF(A346="","",SUM($C$6:C346)),B347*$C$2/12)</f>
        <v/>
      </c>
      <c r="D347" s="4" t="str">
        <f>IF(A347="",IF(A346="","",SUM($D$6:D346)),($B$6/$I$2))</f>
        <v/>
      </c>
      <c r="E347" s="4" t="str">
        <f>IF(A347="",IF(A346="","",SUM($E$6:E346)),C347+D347)</f>
        <v/>
      </c>
      <c r="G347" s="1" t="str">
        <f t="shared" si="47"/>
        <v/>
      </c>
      <c r="H347" s="4" t="str">
        <f t="shared" si="44"/>
        <v/>
      </c>
      <c r="I347" s="4" t="str">
        <f>IF(G347="",IF(G346="","",SUM($I$6:I346)),H347*$C$2/12)</f>
        <v/>
      </c>
      <c r="J347" s="4" t="str">
        <f>IF(G347="",IF(G346="","",SUM($J$6:J346)),K347-I347)</f>
        <v/>
      </c>
      <c r="K347" s="4" t="str">
        <f>IF(G347="",IF(G346="","",SUM(K$6:K346)),$H$6*(100%+$C$2/12)^$I$2*($C$2/12)/((100%+$C$2/12)^$I$2-1))</f>
        <v/>
      </c>
      <c r="M347" s="44"/>
      <c r="P347" s="44" t="str">
        <f t="shared" ref="P347:P410" si="48">IF(A347="","",D347/B347)</f>
        <v/>
      </c>
      <c r="Q347" s="44" t="str">
        <f t="shared" si="45"/>
        <v/>
      </c>
      <c r="R347" s="2" t="str">
        <f t="shared" si="46"/>
        <v/>
      </c>
      <c r="S347" s="12" t="str">
        <f t="shared" si="41"/>
        <v/>
      </c>
    </row>
    <row r="348" spans="1:19" x14ac:dyDescent="0.35">
      <c r="A348" s="1" t="str">
        <f t="shared" si="42"/>
        <v/>
      </c>
      <c r="B348" s="4" t="str">
        <f t="shared" si="43"/>
        <v/>
      </c>
      <c r="C348" s="4" t="str">
        <f>IF(A348="",IF(A347="","",SUM($C$6:C347)),B348*$C$2/12)</f>
        <v/>
      </c>
      <c r="D348" s="4" t="str">
        <f>IF(A348="",IF(A347="","",SUM($D$6:D347)),($B$6/$I$2))</f>
        <v/>
      </c>
      <c r="E348" s="4" t="str">
        <f>IF(A348="",IF(A347="","",SUM($E$6:E347)),C348+D348)</f>
        <v/>
      </c>
      <c r="G348" s="1" t="str">
        <f t="shared" si="47"/>
        <v/>
      </c>
      <c r="H348" s="4" t="str">
        <f t="shared" si="44"/>
        <v/>
      </c>
      <c r="I348" s="4" t="str">
        <f>IF(G348="",IF(G347="","",SUM($I$6:I347)),H348*$C$2/12)</f>
        <v/>
      </c>
      <c r="J348" s="4" t="str">
        <f>IF(G348="",IF(G347="","",SUM($J$6:J347)),K348-I348)</f>
        <v/>
      </c>
      <c r="K348" s="4" t="str">
        <f>IF(G348="",IF(G347="","",SUM(K$6:K347)),$H$6*(100%+$C$2/12)^$I$2*($C$2/12)/((100%+$C$2/12)^$I$2-1))</f>
        <v/>
      </c>
      <c r="M348" s="44"/>
      <c r="P348" s="44" t="str">
        <f t="shared" si="48"/>
        <v/>
      </c>
      <c r="Q348" s="44" t="str">
        <f t="shared" si="45"/>
        <v/>
      </c>
      <c r="R348" s="2" t="str">
        <f t="shared" si="46"/>
        <v/>
      </c>
      <c r="S348" s="12" t="str">
        <f t="shared" si="41"/>
        <v/>
      </c>
    </row>
    <row r="349" spans="1:19" x14ac:dyDescent="0.35">
      <c r="A349" s="1" t="str">
        <f t="shared" si="42"/>
        <v/>
      </c>
      <c r="B349" s="4" t="str">
        <f t="shared" si="43"/>
        <v/>
      </c>
      <c r="C349" s="4" t="str">
        <f>IF(A349="",IF(A348="","",SUM($C$6:C348)),B349*$C$2/12)</f>
        <v/>
      </c>
      <c r="D349" s="4" t="str">
        <f>IF(A349="",IF(A348="","",SUM($D$6:D348)),($B$6/$I$2))</f>
        <v/>
      </c>
      <c r="E349" s="4" t="str">
        <f>IF(A349="",IF(A348="","",SUM($E$6:E348)),C349+D349)</f>
        <v/>
      </c>
      <c r="G349" s="1" t="str">
        <f t="shared" si="47"/>
        <v/>
      </c>
      <c r="H349" s="4" t="str">
        <f t="shared" si="44"/>
        <v/>
      </c>
      <c r="I349" s="4" t="str">
        <f>IF(G349="",IF(G348="","",SUM($I$6:I348)),H349*$C$2/12)</f>
        <v/>
      </c>
      <c r="J349" s="4" t="str">
        <f>IF(G349="",IF(G348="","",SUM($J$6:J348)),K349-I349)</f>
        <v/>
      </c>
      <c r="K349" s="4" t="str">
        <f>IF(G349="",IF(G348="","",SUM(K$6:K348)),$H$6*(100%+$C$2/12)^$I$2*($C$2/12)/((100%+$C$2/12)^$I$2-1))</f>
        <v/>
      </c>
      <c r="M349" s="44"/>
      <c r="P349" s="44" t="str">
        <f t="shared" si="48"/>
        <v/>
      </c>
      <c r="Q349" s="44" t="str">
        <f t="shared" si="45"/>
        <v/>
      </c>
      <c r="R349" s="2" t="str">
        <f t="shared" si="46"/>
        <v/>
      </c>
      <c r="S349" s="12" t="str">
        <f t="shared" si="41"/>
        <v/>
      </c>
    </row>
    <row r="350" spans="1:19" x14ac:dyDescent="0.35">
      <c r="A350" s="1" t="str">
        <f t="shared" si="42"/>
        <v/>
      </c>
      <c r="B350" s="4" t="str">
        <f t="shared" si="43"/>
        <v/>
      </c>
      <c r="C350" s="4" t="str">
        <f>IF(A350="",IF(A349="","",SUM($C$6:C349)),B350*$C$2/12)</f>
        <v/>
      </c>
      <c r="D350" s="4" t="str">
        <f>IF(A350="",IF(A349="","",SUM($D$6:D349)),($B$6/$I$2))</f>
        <v/>
      </c>
      <c r="E350" s="4" t="str">
        <f>IF(A350="",IF(A349="","",SUM($E$6:E349)),C350+D350)</f>
        <v/>
      </c>
      <c r="G350" s="1" t="str">
        <f t="shared" si="47"/>
        <v/>
      </c>
      <c r="H350" s="4" t="str">
        <f t="shared" si="44"/>
        <v/>
      </c>
      <c r="I350" s="4" t="str">
        <f>IF(G350="",IF(G349="","",SUM($I$6:I349)),H350*$C$2/12)</f>
        <v/>
      </c>
      <c r="J350" s="4" t="str">
        <f>IF(G350="",IF(G349="","",SUM($J$6:J349)),K350-I350)</f>
        <v/>
      </c>
      <c r="K350" s="4" t="str">
        <f>IF(G350="",IF(G349="","",SUM(K$6:K349)),$H$6*(100%+$C$2/12)^$I$2*($C$2/12)/((100%+$C$2/12)^$I$2-1))</f>
        <v/>
      </c>
      <c r="M350" s="44"/>
      <c r="P350" s="44" t="str">
        <f t="shared" si="48"/>
        <v/>
      </c>
      <c r="Q350" s="44" t="str">
        <f t="shared" si="45"/>
        <v/>
      </c>
      <c r="R350" s="2" t="str">
        <f t="shared" si="46"/>
        <v/>
      </c>
      <c r="S350" s="12" t="str">
        <f t="shared" si="41"/>
        <v/>
      </c>
    </row>
    <row r="351" spans="1:19" x14ac:dyDescent="0.35">
      <c r="A351" s="1" t="str">
        <f t="shared" si="42"/>
        <v/>
      </c>
      <c r="B351" s="4" t="str">
        <f t="shared" si="43"/>
        <v/>
      </c>
      <c r="C351" s="4" t="str">
        <f>IF(A351="",IF(A350="","",SUM($C$6:C350)),B351*$C$2/12)</f>
        <v/>
      </c>
      <c r="D351" s="4" t="str">
        <f>IF(A351="",IF(A350="","",SUM($D$6:D350)),($B$6/$I$2))</f>
        <v/>
      </c>
      <c r="E351" s="4" t="str">
        <f>IF(A351="",IF(A350="","",SUM($E$6:E350)),C351+D351)</f>
        <v/>
      </c>
      <c r="G351" s="1" t="str">
        <f t="shared" si="47"/>
        <v/>
      </c>
      <c r="H351" s="4" t="str">
        <f t="shared" si="44"/>
        <v/>
      </c>
      <c r="I351" s="4" t="str">
        <f>IF(G351="",IF(G350="","",SUM($I$6:I350)),H351*$C$2/12)</f>
        <v/>
      </c>
      <c r="J351" s="4" t="str">
        <f>IF(G351="",IF(G350="","",SUM($J$6:J350)),K351-I351)</f>
        <v/>
      </c>
      <c r="K351" s="4" t="str">
        <f>IF(G351="",IF(G350="","",SUM(K$6:K350)),$H$6*(100%+$C$2/12)^$I$2*($C$2/12)/((100%+$C$2/12)^$I$2-1))</f>
        <v/>
      </c>
      <c r="M351" s="44"/>
      <c r="P351" s="44" t="str">
        <f t="shared" si="48"/>
        <v/>
      </c>
      <c r="Q351" s="44" t="str">
        <f t="shared" si="45"/>
        <v/>
      </c>
      <c r="R351" s="2" t="str">
        <f t="shared" si="46"/>
        <v/>
      </c>
      <c r="S351" s="12" t="str">
        <f t="shared" si="41"/>
        <v/>
      </c>
    </row>
    <row r="352" spans="1:19" x14ac:dyDescent="0.35">
      <c r="A352" s="1" t="str">
        <f t="shared" si="42"/>
        <v/>
      </c>
      <c r="B352" s="4" t="str">
        <f t="shared" si="43"/>
        <v/>
      </c>
      <c r="C352" s="4" t="str">
        <f>IF(A352="",IF(A351="","",SUM($C$6:C351)),B352*$C$2/12)</f>
        <v/>
      </c>
      <c r="D352" s="4" t="str">
        <f>IF(A352="",IF(A351="","",SUM($D$6:D351)),($B$6/$I$2))</f>
        <v/>
      </c>
      <c r="E352" s="4" t="str">
        <f>IF(A352="",IF(A351="","",SUM($E$6:E351)),C352+D352)</f>
        <v/>
      </c>
      <c r="G352" s="1" t="str">
        <f t="shared" si="47"/>
        <v/>
      </c>
      <c r="H352" s="4" t="str">
        <f t="shared" si="44"/>
        <v/>
      </c>
      <c r="I352" s="4" t="str">
        <f>IF(G352="",IF(G351="","",SUM($I$6:I351)),H352*$C$2/12)</f>
        <v/>
      </c>
      <c r="J352" s="4" t="str">
        <f>IF(G352="",IF(G351="","",SUM($J$6:J351)),K352-I352)</f>
        <v/>
      </c>
      <c r="K352" s="4" t="str">
        <f>IF(G352="",IF(G351="","",SUM(K$6:K351)),$H$6*(100%+$C$2/12)^$I$2*($C$2/12)/((100%+$C$2/12)^$I$2-1))</f>
        <v/>
      </c>
      <c r="M352" s="44"/>
      <c r="P352" s="44" t="str">
        <f t="shared" si="48"/>
        <v/>
      </c>
      <c r="Q352" s="44" t="str">
        <f t="shared" si="45"/>
        <v/>
      </c>
      <c r="R352" s="2" t="str">
        <f t="shared" si="46"/>
        <v/>
      </c>
      <c r="S352" s="12" t="str">
        <f t="shared" si="41"/>
        <v/>
      </c>
    </row>
    <row r="353" spans="1:19" x14ac:dyDescent="0.35">
      <c r="A353" s="1" t="str">
        <f t="shared" si="42"/>
        <v/>
      </c>
      <c r="B353" s="4" t="str">
        <f t="shared" si="43"/>
        <v/>
      </c>
      <c r="C353" s="4" t="str">
        <f>IF(A353="",IF(A352="","",SUM($C$6:C352)),B353*$C$2/12)</f>
        <v/>
      </c>
      <c r="D353" s="4" t="str">
        <f>IF(A353="",IF(A352="","",SUM($D$6:D352)),($B$6/$I$2))</f>
        <v/>
      </c>
      <c r="E353" s="4" t="str">
        <f>IF(A353="",IF(A352="","",SUM($E$6:E352)),C353+D353)</f>
        <v/>
      </c>
      <c r="G353" s="1" t="str">
        <f t="shared" si="47"/>
        <v/>
      </c>
      <c r="H353" s="4" t="str">
        <f t="shared" si="44"/>
        <v/>
      </c>
      <c r="I353" s="4" t="str">
        <f>IF(G353="",IF(G352="","",SUM($I$6:I352)),H353*$C$2/12)</f>
        <v/>
      </c>
      <c r="J353" s="4" t="str">
        <f>IF(G353="",IF(G352="","",SUM($J$6:J352)),K353-I353)</f>
        <v/>
      </c>
      <c r="K353" s="4" t="str">
        <f>IF(G353="",IF(G352="","",SUM(K$6:K352)),$H$6*(100%+$C$2/12)^$I$2*($C$2/12)/((100%+$C$2/12)^$I$2-1))</f>
        <v/>
      </c>
      <c r="M353" s="44"/>
      <c r="P353" s="44" t="str">
        <f t="shared" si="48"/>
        <v/>
      </c>
      <c r="Q353" s="44" t="str">
        <f t="shared" si="45"/>
        <v/>
      </c>
      <c r="R353" s="2" t="str">
        <f t="shared" si="46"/>
        <v/>
      </c>
      <c r="S353" s="12" t="str">
        <f t="shared" si="41"/>
        <v/>
      </c>
    </row>
    <row r="354" spans="1:19" x14ac:dyDescent="0.35">
      <c r="A354" s="1" t="str">
        <f t="shared" si="42"/>
        <v/>
      </c>
      <c r="B354" s="4" t="str">
        <f t="shared" si="43"/>
        <v/>
      </c>
      <c r="C354" s="4" t="str">
        <f>IF(A354="",IF(A353="","",SUM($C$6:C353)),B354*$C$2/12)</f>
        <v/>
      </c>
      <c r="D354" s="4" t="str">
        <f>IF(A354="",IF(A353="","",SUM($D$6:D353)),($B$6/$I$2))</f>
        <v/>
      </c>
      <c r="E354" s="4" t="str">
        <f>IF(A354="",IF(A353="","",SUM($E$6:E353)),C354+D354)</f>
        <v/>
      </c>
      <c r="G354" s="1" t="str">
        <f t="shared" si="47"/>
        <v/>
      </c>
      <c r="H354" s="4" t="str">
        <f t="shared" si="44"/>
        <v/>
      </c>
      <c r="I354" s="4" t="str">
        <f>IF(G354="",IF(G353="","",SUM($I$6:I353)),H354*$C$2/12)</f>
        <v/>
      </c>
      <c r="J354" s="4" t="str">
        <f>IF(G354="",IF(G353="","",SUM($J$6:J353)),K354-I354)</f>
        <v/>
      </c>
      <c r="K354" s="4" t="str">
        <f>IF(G354="",IF(G353="","",SUM(K$6:K353)),$H$6*(100%+$C$2/12)^$I$2*($C$2/12)/((100%+$C$2/12)^$I$2-1))</f>
        <v/>
      </c>
      <c r="M354" s="44"/>
      <c r="P354" s="44" t="str">
        <f t="shared" si="48"/>
        <v/>
      </c>
      <c r="Q354" s="44" t="str">
        <f t="shared" si="45"/>
        <v/>
      </c>
      <c r="R354" s="2" t="str">
        <f t="shared" si="46"/>
        <v/>
      </c>
      <c r="S354" s="12" t="str">
        <f t="shared" si="41"/>
        <v/>
      </c>
    </row>
    <row r="355" spans="1:19" x14ac:dyDescent="0.35">
      <c r="A355" s="1" t="str">
        <f t="shared" si="42"/>
        <v/>
      </c>
      <c r="B355" s="4" t="str">
        <f t="shared" si="43"/>
        <v/>
      </c>
      <c r="C355" s="4" t="str">
        <f>IF(A355="",IF(A354="","",SUM($C$6:C354)),B355*$C$2/12)</f>
        <v/>
      </c>
      <c r="D355" s="4" t="str">
        <f>IF(A355="",IF(A354="","",SUM($D$6:D354)),($B$6/$I$2))</f>
        <v/>
      </c>
      <c r="E355" s="4" t="str">
        <f>IF(A355="",IF(A354="","",SUM($E$6:E354)),C355+D355)</f>
        <v/>
      </c>
      <c r="G355" s="1" t="str">
        <f t="shared" si="47"/>
        <v/>
      </c>
      <c r="H355" s="4" t="str">
        <f t="shared" si="44"/>
        <v/>
      </c>
      <c r="I355" s="4" t="str">
        <f>IF(G355="",IF(G354="","",SUM($I$6:I354)),H355*$C$2/12)</f>
        <v/>
      </c>
      <c r="J355" s="4" t="str">
        <f>IF(G355="",IF(G354="","",SUM($J$6:J354)),K355-I355)</f>
        <v/>
      </c>
      <c r="K355" s="4" t="str">
        <f>IF(G355="",IF(G354="","",SUM(K$6:K354)),$H$6*(100%+$C$2/12)^$I$2*($C$2/12)/((100%+$C$2/12)^$I$2-1))</f>
        <v/>
      </c>
      <c r="M355" s="44"/>
      <c r="P355" s="44" t="str">
        <f t="shared" si="48"/>
        <v/>
      </c>
      <c r="Q355" s="44" t="str">
        <f t="shared" si="45"/>
        <v/>
      </c>
      <c r="R355" s="2" t="str">
        <f t="shared" si="46"/>
        <v/>
      </c>
      <c r="S355" s="12" t="str">
        <f t="shared" si="41"/>
        <v/>
      </c>
    </row>
    <row r="356" spans="1:19" x14ac:dyDescent="0.35">
      <c r="A356" s="1" t="str">
        <f t="shared" si="42"/>
        <v/>
      </c>
      <c r="B356" s="4" t="str">
        <f t="shared" si="43"/>
        <v/>
      </c>
      <c r="C356" s="4" t="str">
        <f>IF(A356="",IF(A355="","",SUM($C$6:C355)),B356*$C$2/12)</f>
        <v/>
      </c>
      <c r="D356" s="4" t="str">
        <f>IF(A356="",IF(A355="","",SUM($D$6:D355)),($B$6/$I$2))</f>
        <v/>
      </c>
      <c r="E356" s="4" t="str">
        <f>IF(A356="",IF(A355="","",SUM($E$6:E355)),C356+D356)</f>
        <v/>
      </c>
      <c r="G356" s="1" t="str">
        <f t="shared" si="47"/>
        <v/>
      </c>
      <c r="H356" s="4" t="str">
        <f t="shared" si="44"/>
        <v/>
      </c>
      <c r="I356" s="4" t="str">
        <f>IF(G356="",IF(G355="","",SUM($I$6:I355)),H356*$C$2/12)</f>
        <v/>
      </c>
      <c r="J356" s="4" t="str">
        <f>IF(G356="",IF(G355="","",SUM($J$6:J355)),K356-I356)</f>
        <v/>
      </c>
      <c r="K356" s="4" t="str">
        <f>IF(G356="",IF(G355="","",SUM(K$6:K355)),$H$6*(100%+$C$2/12)^$I$2*($C$2/12)/((100%+$C$2/12)^$I$2-1))</f>
        <v/>
      </c>
      <c r="M356" s="44"/>
      <c r="P356" s="44" t="str">
        <f t="shared" si="48"/>
        <v/>
      </c>
      <c r="Q356" s="44" t="str">
        <f t="shared" si="45"/>
        <v/>
      </c>
      <c r="R356" s="2" t="str">
        <f t="shared" si="46"/>
        <v/>
      </c>
      <c r="S356" s="12" t="str">
        <f t="shared" si="41"/>
        <v/>
      </c>
    </row>
    <row r="357" spans="1:19" x14ac:dyDescent="0.35">
      <c r="A357" s="1" t="str">
        <f t="shared" si="42"/>
        <v/>
      </c>
      <c r="B357" s="4" t="str">
        <f t="shared" si="43"/>
        <v/>
      </c>
      <c r="C357" s="4" t="str">
        <f>IF(A357="",IF(A356="","",SUM($C$6:C356)),B357*$C$2/12)</f>
        <v/>
      </c>
      <c r="D357" s="4" t="str">
        <f>IF(A357="",IF(A356="","",SUM($D$6:D356)),($B$6/$I$2))</f>
        <v/>
      </c>
      <c r="E357" s="4" t="str">
        <f>IF(A357="",IF(A356="","",SUM($E$6:E356)),C357+D357)</f>
        <v/>
      </c>
      <c r="G357" s="1" t="str">
        <f t="shared" si="47"/>
        <v/>
      </c>
      <c r="H357" s="4" t="str">
        <f t="shared" si="44"/>
        <v/>
      </c>
      <c r="I357" s="4" t="str">
        <f>IF(G357="",IF(G356="","",SUM($I$6:I356)),H357*$C$2/12)</f>
        <v/>
      </c>
      <c r="J357" s="4" t="str">
        <f>IF(G357="",IF(G356="","",SUM($J$6:J356)),K357-I357)</f>
        <v/>
      </c>
      <c r="K357" s="4" t="str">
        <f>IF(G357="",IF(G356="","",SUM(K$6:K356)),$H$6*(100%+$C$2/12)^$I$2*($C$2/12)/((100%+$C$2/12)^$I$2-1))</f>
        <v/>
      </c>
      <c r="M357" s="44"/>
      <c r="P357" s="44" t="str">
        <f t="shared" si="48"/>
        <v/>
      </c>
      <c r="Q357" s="44" t="str">
        <f t="shared" si="45"/>
        <v/>
      </c>
      <c r="R357" s="2" t="str">
        <f t="shared" si="46"/>
        <v/>
      </c>
      <c r="S357" s="12" t="str">
        <f t="shared" si="41"/>
        <v/>
      </c>
    </row>
    <row r="358" spans="1:19" x14ac:dyDescent="0.35">
      <c r="A358" s="1" t="str">
        <f t="shared" si="42"/>
        <v/>
      </c>
      <c r="B358" s="4" t="str">
        <f t="shared" si="43"/>
        <v/>
      </c>
      <c r="C358" s="4" t="str">
        <f>IF(A358="",IF(A357="","",SUM($C$6:C357)),B358*$C$2/12)</f>
        <v/>
      </c>
      <c r="D358" s="4" t="str">
        <f>IF(A358="",IF(A357="","",SUM($D$6:D357)),($B$6/$I$2))</f>
        <v/>
      </c>
      <c r="E358" s="4" t="str">
        <f>IF(A358="",IF(A357="","",SUM($E$6:E357)),C358+D358)</f>
        <v/>
      </c>
      <c r="G358" s="1" t="str">
        <f t="shared" si="47"/>
        <v/>
      </c>
      <c r="H358" s="4" t="str">
        <f t="shared" si="44"/>
        <v/>
      </c>
      <c r="I358" s="4" t="str">
        <f>IF(G358="",IF(G357="","",SUM($I$6:I357)),H358*$C$2/12)</f>
        <v/>
      </c>
      <c r="J358" s="4" t="str">
        <f>IF(G358="",IF(G357="","",SUM($J$6:J357)),K358-I358)</f>
        <v/>
      </c>
      <c r="K358" s="4" t="str">
        <f>IF(G358="",IF(G357="","",SUM(K$6:K357)),$H$6*(100%+$C$2/12)^$I$2*($C$2/12)/((100%+$C$2/12)^$I$2-1))</f>
        <v/>
      </c>
      <c r="M358" s="44"/>
      <c r="P358" s="44" t="str">
        <f t="shared" si="48"/>
        <v/>
      </c>
      <c r="Q358" s="44" t="str">
        <f t="shared" si="45"/>
        <v/>
      </c>
      <c r="R358" s="2" t="str">
        <f t="shared" si="46"/>
        <v/>
      </c>
      <c r="S358" s="12" t="str">
        <f t="shared" si="41"/>
        <v/>
      </c>
    </row>
    <row r="359" spans="1:19" x14ac:dyDescent="0.35">
      <c r="A359" s="1" t="str">
        <f t="shared" si="42"/>
        <v/>
      </c>
      <c r="B359" s="4" t="str">
        <f t="shared" si="43"/>
        <v/>
      </c>
      <c r="C359" s="4" t="str">
        <f>IF(A359="",IF(A358="","",SUM($C$6:C358)),B359*$C$2/12)</f>
        <v/>
      </c>
      <c r="D359" s="4" t="str">
        <f>IF(A359="",IF(A358="","",SUM($D$6:D358)),($B$6/$I$2))</f>
        <v/>
      </c>
      <c r="E359" s="4" t="str">
        <f>IF(A359="",IF(A358="","",SUM($E$6:E358)),C359+D359)</f>
        <v/>
      </c>
      <c r="G359" s="1" t="str">
        <f t="shared" si="47"/>
        <v/>
      </c>
      <c r="H359" s="4" t="str">
        <f t="shared" si="44"/>
        <v/>
      </c>
      <c r="I359" s="4" t="str">
        <f>IF(G359="",IF(G358="","",SUM($I$6:I358)),H359*$C$2/12)</f>
        <v/>
      </c>
      <c r="J359" s="4" t="str">
        <f>IF(G359="",IF(G358="","",SUM($J$6:J358)),K359-I359)</f>
        <v/>
      </c>
      <c r="K359" s="4" t="str">
        <f>IF(G359="",IF(G358="","",SUM(K$6:K358)),$H$6*(100%+$C$2/12)^$I$2*($C$2/12)/((100%+$C$2/12)^$I$2-1))</f>
        <v/>
      </c>
      <c r="M359" s="44"/>
      <c r="P359" s="44" t="str">
        <f t="shared" si="48"/>
        <v/>
      </c>
      <c r="Q359" s="44" t="str">
        <f t="shared" si="45"/>
        <v/>
      </c>
      <c r="R359" s="2" t="str">
        <f t="shared" si="46"/>
        <v/>
      </c>
      <c r="S359" s="12" t="str">
        <f t="shared" si="41"/>
        <v/>
      </c>
    </row>
    <row r="360" spans="1:19" x14ac:dyDescent="0.35">
      <c r="A360" s="1" t="str">
        <f t="shared" si="42"/>
        <v/>
      </c>
      <c r="B360" s="4" t="str">
        <f t="shared" si="43"/>
        <v/>
      </c>
      <c r="C360" s="4" t="str">
        <f>IF(A360="",IF(A359="","",SUM($C$6:C359)),B360*$C$2/12)</f>
        <v/>
      </c>
      <c r="D360" s="4" t="str">
        <f>IF(A360="",IF(A359="","",SUM($D$6:D359)),($B$6/$I$2))</f>
        <v/>
      </c>
      <c r="E360" s="4" t="str">
        <f>IF(A360="",IF(A359="","",SUM($E$6:E359)),C360+D360)</f>
        <v/>
      </c>
      <c r="G360" s="1" t="str">
        <f t="shared" si="47"/>
        <v/>
      </c>
      <c r="H360" s="4" t="str">
        <f t="shared" si="44"/>
        <v/>
      </c>
      <c r="I360" s="4" t="str">
        <f>IF(G360="",IF(G359="","",SUM($I$6:I359)),H360*$C$2/12)</f>
        <v/>
      </c>
      <c r="J360" s="4" t="str">
        <f>IF(G360="",IF(G359="","",SUM($J$6:J359)),K360-I360)</f>
        <v/>
      </c>
      <c r="K360" s="4" t="str">
        <f>IF(G360="",IF(G359="","",SUM(K$6:K359)),$H$6*(100%+$C$2/12)^$I$2*($C$2/12)/((100%+$C$2/12)^$I$2-1))</f>
        <v/>
      </c>
      <c r="M360" s="44"/>
      <c r="P360" s="44" t="str">
        <f t="shared" si="48"/>
        <v/>
      </c>
      <c r="Q360" s="44" t="str">
        <f t="shared" si="45"/>
        <v/>
      </c>
      <c r="R360" s="2" t="str">
        <f t="shared" si="46"/>
        <v/>
      </c>
      <c r="S360" s="12" t="str">
        <f t="shared" si="41"/>
        <v/>
      </c>
    </row>
    <row r="361" spans="1:19" x14ac:dyDescent="0.35">
      <c r="A361" s="1" t="str">
        <f t="shared" si="42"/>
        <v/>
      </c>
      <c r="B361" s="4" t="str">
        <f t="shared" si="43"/>
        <v/>
      </c>
      <c r="C361" s="4" t="str">
        <f>IF(A361="",IF(A360="","",SUM($C$6:C360)),B361*$C$2/12)</f>
        <v/>
      </c>
      <c r="D361" s="4" t="str">
        <f>IF(A361="",IF(A360="","",SUM($D$6:D360)),($B$6/$I$2))</f>
        <v/>
      </c>
      <c r="E361" s="4" t="str">
        <f>IF(A361="",IF(A360="","",SUM($E$6:E360)),C361+D361)</f>
        <v/>
      </c>
      <c r="G361" s="1" t="str">
        <f t="shared" si="47"/>
        <v/>
      </c>
      <c r="H361" s="4" t="str">
        <f t="shared" si="44"/>
        <v/>
      </c>
      <c r="I361" s="4" t="str">
        <f>IF(G361="",IF(G360="","",SUM($I$6:I360)),H361*$C$2/12)</f>
        <v/>
      </c>
      <c r="J361" s="4" t="str">
        <f>IF(G361="",IF(G360="","",SUM($J$6:J360)),K361-I361)</f>
        <v/>
      </c>
      <c r="K361" s="4" t="str">
        <f>IF(G361="",IF(G360="","",SUM(K$6:K360)),$H$6*(100%+$C$2/12)^$I$2*($C$2/12)/((100%+$C$2/12)^$I$2-1))</f>
        <v/>
      </c>
      <c r="M361" s="44"/>
      <c r="P361" s="44" t="str">
        <f t="shared" si="48"/>
        <v/>
      </c>
      <c r="Q361" s="44" t="str">
        <f t="shared" si="45"/>
        <v/>
      </c>
      <c r="R361" s="2" t="str">
        <f t="shared" si="46"/>
        <v/>
      </c>
      <c r="S361" s="12" t="str">
        <f t="shared" si="41"/>
        <v/>
      </c>
    </row>
    <row r="362" spans="1:19" x14ac:dyDescent="0.35">
      <c r="A362" s="1" t="str">
        <f t="shared" si="42"/>
        <v/>
      </c>
      <c r="B362" s="4" t="str">
        <f t="shared" si="43"/>
        <v/>
      </c>
      <c r="C362" s="4" t="str">
        <f>IF(A362="",IF(A361="","",SUM($C$6:C361)),B362*$C$2/12)</f>
        <v/>
      </c>
      <c r="D362" s="4" t="str">
        <f>IF(A362="",IF(A361="","",SUM($D$6:D361)),($B$6/$I$2))</f>
        <v/>
      </c>
      <c r="E362" s="4" t="str">
        <f>IF(A362="",IF(A361="","",SUM($E$6:E361)),C362+D362)</f>
        <v/>
      </c>
      <c r="G362" s="1" t="str">
        <f t="shared" si="47"/>
        <v/>
      </c>
      <c r="H362" s="4" t="str">
        <f t="shared" si="44"/>
        <v/>
      </c>
      <c r="I362" s="4" t="str">
        <f>IF(G362="",IF(G361="","",SUM($I$6:I361)),H362*$C$2/12)</f>
        <v/>
      </c>
      <c r="J362" s="4" t="str">
        <f>IF(G362="",IF(G361="","",SUM($J$6:J361)),K362-I362)</f>
        <v/>
      </c>
      <c r="K362" s="4" t="str">
        <f>IF(G362="",IF(G361="","",SUM(K$6:K361)),$H$6*(100%+$C$2/12)^$I$2*($C$2/12)/((100%+$C$2/12)^$I$2-1))</f>
        <v/>
      </c>
      <c r="M362" s="44"/>
      <c r="P362" s="44" t="str">
        <f t="shared" si="48"/>
        <v/>
      </c>
      <c r="Q362" s="44" t="str">
        <f t="shared" si="45"/>
        <v/>
      </c>
      <c r="R362" s="2" t="str">
        <f t="shared" si="46"/>
        <v/>
      </c>
      <c r="S362" s="12" t="str">
        <f t="shared" si="41"/>
        <v/>
      </c>
    </row>
    <row r="363" spans="1:19" x14ac:dyDescent="0.35">
      <c r="A363" s="1" t="str">
        <f t="shared" si="42"/>
        <v/>
      </c>
      <c r="B363" s="4" t="str">
        <f t="shared" si="43"/>
        <v/>
      </c>
      <c r="C363" s="4" t="str">
        <f>IF(A363="",IF(A362="","",SUM($C$6:C362)),B363*$C$2/12)</f>
        <v/>
      </c>
      <c r="D363" s="4" t="str">
        <f>IF(A363="",IF(A362="","",SUM($D$6:D362)),($B$6/$I$2))</f>
        <v/>
      </c>
      <c r="E363" s="4" t="str">
        <f>IF(A363="",IF(A362="","",SUM($E$6:E362)),C363+D363)</f>
        <v/>
      </c>
      <c r="G363" s="1" t="str">
        <f t="shared" si="47"/>
        <v/>
      </c>
      <c r="H363" s="4" t="str">
        <f t="shared" si="44"/>
        <v/>
      </c>
      <c r="I363" s="4" t="str">
        <f>IF(G363="",IF(G362="","",SUM($I$6:I362)),H363*$C$2/12)</f>
        <v/>
      </c>
      <c r="J363" s="4" t="str">
        <f>IF(G363="",IF(G362="","",SUM($J$6:J362)),K363-I363)</f>
        <v/>
      </c>
      <c r="K363" s="4" t="str">
        <f>IF(G363="",IF(G362="","",SUM(K$6:K362)),$H$6*(100%+$C$2/12)^$I$2*($C$2/12)/((100%+$C$2/12)^$I$2-1))</f>
        <v/>
      </c>
      <c r="M363" s="44"/>
      <c r="P363" s="44" t="str">
        <f t="shared" si="48"/>
        <v/>
      </c>
      <c r="Q363" s="44" t="str">
        <f t="shared" si="45"/>
        <v/>
      </c>
      <c r="R363" s="2" t="str">
        <f t="shared" si="46"/>
        <v/>
      </c>
      <c r="S363" s="12" t="str">
        <f t="shared" si="41"/>
        <v/>
      </c>
    </row>
    <row r="364" spans="1:19" x14ac:dyDescent="0.35">
      <c r="A364" s="1" t="str">
        <f t="shared" si="42"/>
        <v/>
      </c>
      <c r="B364" s="4" t="str">
        <f t="shared" si="43"/>
        <v/>
      </c>
      <c r="C364" s="4" t="str">
        <f>IF(A364="",IF(A363="","",SUM($C$6:C363)),B364*$C$2/12)</f>
        <v/>
      </c>
      <c r="D364" s="4" t="str">
        <f>IF(A364="",IF(A363="","",SUM($D$6:D363)),($B$6/$I$2))</f>
        <v/>
      </c>
      <c r="E364" s="4" t="str">
        <f>IF(A364="",IF(A363="","",SUM($E$6:E363)),C364+D364)</f>
        <v/>
      </c>
      <c r="G364" s="1" t="str">
        <f t="shared" si="47"/>
        <v/>
      </c>
      <c r="H364" s="4" t="str">
        <f t="shared" si="44"/>
        <v/>
      </c>
      <c r="I364" s="4" t="str">
        <f>IF(G364="",IF(G363="","",SUM($I$6:I363)),H364*$C$2/12)</f>
        <v/>
      </c>
      <c r="J364" s="4" t="str">
        <f>IF(G364="",IF(G363="","",SUM($J$6:J363)),K364-I364)</f>
        <v/>
      </c>
      <c r="K364" s="4" t="str">
        <f>IF(G364="",IF(G363="","",SUM(K$6:K363)),$H$6*(100%+$C$2/12)^$I$2*($C$2/12)/((100%+$C$2/12)^$I$2-1))</f>
        <v/>
      </c>
      <c r="M364" s="44"/>
      <c r="P364" s="44" t="str">
        <f t="shared" si="48"/>
        <v/>
      </c>
      <c r="Q364" s="44" t="str">
        <f t="shared" si="45"/>
        <v/>
      </c>
      <c r="R364" s="2" t="str">
        <f t="shared" si="46"/>
        <v/>
      </c>
      <c r="S364" s="12" t="str">
        <f t="shared" si="41"/>
        <v/>
      </c>
    </row>
    <row r="365" spans="1:19" x14ac:dyDescent="0.35">
      <c r="A365" s="1" t="str">
        <f t="shared" si="42"/>
        <v/>
      </c>
      <c r="B365" s="4" t="str">
        <f t="shared" si="43"/>
        <v/>
      </c>
      <c r="C365" s="4" t="str">
        <f>IF(A365="",IF(A364="","",SUM($C$6:C364)),B365*$C$2/12)</f>
        <v/>
      </c>
      <c r="D365" s="4" t="str">
        <f>IF(A365="",IF(A364="","",SUM($D$6:D364)),($B$6/$I$2))</f>
        <v/>
      </c>
      <c r="E365" s="4" t="str">
        <f>IF(A365="",IF(A364="","",SUM($E$6:E364)),C365+D365)</f>
        <v/>
      </c>
      <c r="G365" s="1" t="str">
        <f t="shared" si="47"/>
        <v/>
      </c>
      <c r="H365" s="4" t="str">
        <f t="shared" si="44"/>
        <v/>
      </c>
      <c r="I365" s="4" t="str">
        <f>IF(G365="",IF(G364="","",SUM($I$6:I364)),H365*$C$2/12)</f>
        <v/>
      </c>
      <c r="J365" s="4" t="str">
        <f>IF(G365="",IF(G364="","",SUM($J$6:J364)),K365-I365)</f>
        <v/>
      </c>
      <c r="K365" s="4" t="str">
        <f>IF(G365="",IF(G364="","",SUM(K$6:K364)),$H$6*(100%+$C$2/12)^$I$2*($C$2/12)/((100%+$C$2/12)^$I$2-1))</f>
        <v/>
      </c>
      <c r="M365" s="44"/>
      <c r="P365" s="44" t="str">
        <f t="shared" si="48"/>
        <v/>
      </c>
      <c r="Q365" s="44" t="str">
        <f t="shared" si="45"/>
        <v/>
      </c>
      <c r="R365" s="2" t="str">
        <f t="shared" si="46"/>
        <v/>
      </c>
      <c r="S365" s="12" t="str">
        <f t="shared" si="41"/>
        <v/>
      </c>
    </row>
    <row r="366" spans="1:19" x14ac:dyDescent="0.35">
      <c r="A366" s="1" t="str">
        <f t="shared" si="42"/>
        <v/>
      </c>
      <c r="B366" s="4" t="str">
        <f t="shared" si="43"/>
        <v/>
      </c>
      <c r="C366" s="4" t="str">
        <f>IF(A366="",IF(A365="","",SUM($C$6:C365)),B366*$C$2/12)</f>
        <v/>
      </c>
      <c r="D366" s="4" t="str">
        <f>IF(A366="",IF(A365="","",SUM($D$6:D365)),($B$6/$I$2))</f>
        <v/>
      </c>
      <c r="E366" s="4" t="str">
        <f>IF(A366="",IF(A365="","",SUM($E$6:E365)),C366+D366)</f>
        <v/>
      </c>
      <c r="G366" s="1" t="str">
        <f t="shared" si="47"/>
        <v/>
      </c>
      <c r="H366" s="4" t="str">
        <f t="shared" si="44"/>
        <v/>
      </c>
      <c r="I366" s="4" t="str">
        <f>IF(G366="",IF(G365="","",SUM($I$6:I365)),H366*$C$2/12)</f>
        <v/>
      </c>
      <c r="J366" s="4" t="str">
        <f>IF(G366="",IF(G365="","",SUM($J$6:J365)),K366-I366)</f>
        <v/>
      </c>
      <c r="K366" s="4" t="str">
        <f>IF(G366="",IF(G365="","",SUM(K$6:K365)),$H$6*(100%+$C$2/12)^$I$2*($C$2/12)/((100%+$C$2/12)^$I$2-1))</f>
        <v/>
      </c>
      <c r="M366" s="44"/>
      <c r="P366" s="44" t="str">
        <f t="shared" si="48"/>
        <v/>
      </c>
      <c r="Q366" s="44" t="str">
        <f t="shared" si="45"/>
        <v/>
      </c>
      <c r="R366" s="2" t="str">
        <f t="shared" si="46"/>
        <v/>
      </c>
      <c r="S366" s="12" t="str">
        <f t="shared" si="41"/>
        <v/>
      </c>
    </row>
    <row r="367" spans="1:19" x14ac:dyDescent="0.35">
      <c r="A367" s="1" t="str">
        <f t="shared" si="42"/>
        <v/>
      </c>
      <c r="B367" s="4" t="str">
        <f t="shared" si="43"/>
        <v/>
      </c>
      <c r="C367" s="4" t="str">
        <f>IF(A367="",IF(A366="","",SUM($C$6:C366)),B367*$C$2/12)</f>
        <v/>
      </c>
      <c r="D367" s="4" t="str">
        <f>IF(A367="",IF(A366="","",SUM($D$6:D366)),($B$6/$I$2))</f>
        <v/>
      </c>
      <c r="E367" s="4" t="str">
        <f>IF(A367="",IF(A366="","",SUM($E$6:E366)),C367+D367)</f>
        <v/>
      </c>
      <c r="G367" s="1" t="str">
        <f t="shared" si="47"/>
        <v/>
      </c>
      <c r="H367" s="4" t="str">
        <f t="shared" si="44"/>
        <v/>
      </c>
      <c r="I367" s="4" t="str">
        <f>IF(G367="",IF(G366="","",SUM($I$6:I366)),H367*$C$2/12)</f>
        <v/>
      </c>
      <c r="J367" s="4" t="str">
        <f>IF(G367="",IF(G366="","",SUM($J$6:J366)),K367-I367)</f>
        <v/>
      </c>
      <c r="K367" s="4" t="str">
        <f>IF(G367="",IF(G366="","",SUM(K$6:K366)),$H$6*(100%+$C$2/12)^$I$2*($C$2/12)/((100%+$C$2/12)^$I$2-1))</f>
        <v/>
      </c>
      <c r="M367" s="44"/>
      <c r="P367" s="44" t="str">
        <f t="shared" si="48"/>
        <v/>
      </c>
      <c r="Q367" s="44" t="str">
        <f t="shared" si="45"/>
        <v/>
      </c>
      <c r="R367" s="2" t="str">
        <f t="shared" si="46"/>
        <v/>
      </c>
      <c r="S367" s="12" t="str">
        <f t="shared" si="41"/>
        <v/>
      </c>
    </row>
    <row r="368" spans="1:19" x14ac:dyDescent="0.35">
      <c r="A368" s="1" t="str">
        <f t="shared" si="42"/>
        <v/>
      </c>
      <c r="B368" s="4" t="str">
        <f t="shared" si="43"/>
        <v/>
      </c>
      <c r="C368" s="4" t="str">
        <f>IF(A368="",IF(A367="","",SUM($C$6:C367)),B368*$C$2/12)</f>
        <v/>
      </c>
      <c r="D368" s="4" t="str">
        <f>IF(A368="",IF(A367="","",SUM($D$6:D367)),($B$6/$I$2))</f>
        <v/>
      </c>
      <c r="E368" s="4" t="str">
        <f>IF(A368="",IF(A367="","",SUM($E$6:E367)),C368+D368)</f>
        <v/>
      </c>
      <c r="G368" s="1" t="str">
        <f t="shared" si="47"/>
        <v/>
      </c>
      <c r="H368" s="4" t="str">
        <f t="shared" si="44"/>
        <v/>
      </c>
      <c r="I368" s="4" t="str">
        <f>IF(G368="",IF(G367="","",SUM($I$6:I367)),H368*$C$2/12)</f>
        <v/>
      </c>
      <c r="J368" s="4" t="str">
        <f>IF(G368="",IF(G367="","",SUM($J$6:J367)),K368-I368)</f>
        <v/>
      </c>
      <c r="K368" s="4" t="str">
        <f>IF(G368="",IF(G367="","",SUM(K$6:K367)),$H$6*(100%+$C$2/12)^$I$2*($C$2/12)/((100%+$C$2/12)^$I$2-1))</f>
        <v/>
      </c>
      <c r="M368" s="44"/>
      <c r="P368" s="44" t="str">
        <f t="shared" si="48"/>
        <v/>
      </c>
      <c r="Q368" s="44" t="str">
        <f t="shared" si="45"/>
        <v/>
      </c>
      <c r="R368" s="2" t="str">
        <f t="shared" si="46"/>
        <v/>
      </c>
      <c r="S368" s="12" t="str">
        <f t="shared" si="41"/>
        <v/>
      </c>
    </row>
    <row r="369" spans="1:19" x14ac:dyDescent="0.35">
      <c r="A369" s="1" t="str">
        <f t="shared" si="42"/>
        <v/>
      </c>
      <c r="B369" s="4" t="str">
        <f t="shared" si="43"/>
        <v/>
      </c>
      <c r="C369" s="4" t="str">
        <f>IF(A369="",IF(A368="","",SUM($C$6:C368)),B369*$C$2/12)</f>
        <v/>
      </c>
      <c r="D369" s="4" t="str">
        <f>IF(A369="",IF(A368="","",SUM($D$6:D368)),($B$6/$I$2))</f>
        <v/>
      </c>
      <c r="E369" s="4" t="str">
        <f>IF(A369="",IF(A368="","",SUM($E$6:E368)),C369+D369)</f>
        <v/>
      </c>
      <c r="G369" s="1" t="str">
        <f t="shared" si="47"/>
        <v/>
      </c>
      <c r="H369" s="4" t="str">
        <f t="shared" si="44"/>
        <v/>
      </c>
      <c r="I369" s="4" t="str">
        <f>IF(G369="",IF(G368="","",SUM($I$6:I368)),H369*$C$2/12)</f>
        <v/>
      </c>
      <c r="J369" s="4" t="str">
        <f>IF(G369="",IF(G368="","",SUM($J$6:J368)),K369-I369)</f>
        <v/>
      </c>
      <c r="K369" s="4" t="str">
        <f>IF(G369="",IF(G368="","",SUM(K$6:K368)),$H$6*(100%+$C$2/12)^$I$2*($C$2/12)/((100%+$C$2/12)^$I$2-1))</f>
        <v/>
      </c>
      <c r="M369" s="44"/>
      <c r="P369" s="44" t="str">
        <f t="shared" si="48"/>
        <v/>
      </c>
      <c r="Q369" s="44" t="str">
        <f t="shared" si="45"/>
        <v/>
      </c>
      <c r="R369" s="2" t="str">
        <f t="shared" si="46"/>
        <v/>
      </c>
      <c r="S369" s="12" t="str">
        <f t="shared" si="41"/>
        <v/>
      </c>
    </row>
    <row r="370" spans="1:19" x14ac:dyDescent="0.35">
      <c r="A370" s="1" t="str">
        <f t="shared" si="42"/>
        <v/>
      </c>
      <c r="B370" s="4" t="str">
        <f t="shared" si="43"/>
        <v/>
      </c>
      <c r="C370" s="4" t="str">
        <f>IF(A370="",IF(A369="","",SUM($C$6:C369)),B370*$C$2/12)</f>
        <v/>
      </c>
      <c r="D370" s="4" t="str">
        <f>IF(A370="",IF(A369="","",SUM($D$6:D369)),($B$6/$I$2))</f>
        <v/>
      </c>
      <c r="E370" s="4" t="str">
        <f>IF(A370="",IF(A369="","",SUM($E$6:E369)),C370+D370)</f>
        <v/>
      </c>
      <c r="G370" s="1" t="str">
        <f t="shared" si="47"/>
        <v/>
      </c>
      <c r="H370" s="4" t="str">
        <f t="shared" si="44"/>
        <v/>
      </c>
      <c r="I370" s="4" t="str">
        <f>IF(G370="",IF(G369="","",SUM($I$6:I369)),H370*$C$2/12)</f>
        <v/>
      </c>
      <c r="J370" s="4" t="str">
        <f>IF(G370="",IF(G369="","",SUM($J$6:J369)),K370-I370)</f>
        <v/>
      </c>
      <c r="K370" s="4" t="str">
        <f>IF(G370="",IF(G369="","",SUM(K$6:K369)),$H$6*(100%+$C$2/12)^$I$2*($C$2/12)/((100%+$C$2/12)^$I$2-1))</f>
        <v/>
      </c>
      <c r="M370" s="44"/>
      <c r="P370" s="44" t="str">
        <f t="shared" si="48"/>
        <v/>
      </c>
      <c r="Q370" s="44" t="str">
        <f t="shared" si="45"/>
        <v/>
      </c>
      <c r="R370" s="2" t="str">
        <f t="shared" si="46"/>
        <v/>
      </c>
      <c r="S370" s="12" t="str">
        <f t="shared" si="41"/>
        <v/>
      </c>
    </row>
    <row r="371" spans="1:19" x14ac:dyDescent="0.35">
      <c r="A371" s="1" t="str">
        <f t="shared" si="42"/>
        <v/>
      </c>
      <c r="B371" s="4" t="str">
        <f t="shared" si="43"/>
        <v/>
      </c>
      <c r="C371" s="4" t="str">
        <f>IF(A371="",IF(A370="","",SUM($C$6:C370)),B371*$C$2/12)</f>
        <v/>
      </c>
      <c r="D371" s="4" t="str">
        <f>IF(A371="",IF(A370="","",SUM($D$6:D370)),($B$6/$I$2))</f>
        <v/>
      </c>
      <c r="E371" s="4" t="str">
        <f>IF(A371="",IF(A370="","",SUM($E$6:E370)),C371+D371)</f>
        <v/>
      </c>
      <c r="G371" s="1" t="str">
        <f t="shared" si="47"/>
        <v/>
      </c>
      <c r="H371" s="4" t="str">
        <f t="shared" si="44"/>
        <v/>
      </c>
      <c r="I371" s="4" t="str">
        <f>IF(G371="",IF(G370="","",SUM($I$6:I370)),H371*$C$2/12)</f>
        <v/>
      </c>
      <c r="J371" s="4" t="str">
        <f>IF(G371="",IF(G370="","",SUM($J$6:J370)),K371-I371)</f>
        <v/>
      </c>
      <c r="K371" s="4" t="str">
        <f>IF(G371="",IF(G370="","",SUM(K$6:K370)),$H$6*(100%+$C$2/12)^$I$2*($C$2/12)/((100%+$C$2/12)^$I$2-1))</f>
        <v/>
      </c>
      <c r="M371" s="44"/>
      <c r="P371" s="44" t="str">
        <f t="shared" si="48"/>
        <v/>
      </c>
      <c r="Q371" s="44" t="str">
        <f t="shared" si="45"/>
        <v/>
      </c>
      <c r="R371" s="2" t="str">
        <f t="shared" si="46"/>
        <v/>
      </c>
      <c r="S371" s="12" t="str">
        <f t="shared" ref="S371:S434" si="49">IF(A371="", "",(R371-B371)/R371)</f>
        <v/>
      </c>
    </row>
    <row r="372" spans="1:19" x14ac:dyDescent="0.35">
      <c r="A372" s="1" t="str">
        <f t="shared" si="42"/>
        <v/>
      </c>
      <c r="B372" s="4" t="str">
        <f t="shared" si="43"/>
        <v/>
      </c>
      <c r="C372" s="4" t="str">
        <f>IF(A372="",IF(A371="","",SUM($C$6:C371)),B372*$C$2/12)</f>
        <v/>
      </c>
      <c r="D372" s="4" t="str">
        <f>IF(A372="",IF(A371="","",SUM($D$6:D371)),($B$6/$I$2))</f>
        <v/>
      </c>
      <c r="E372" s="4" t="str">
        <f>IF(A372="",IF(A371="","",SUM($E$6:E371)),C372+D372)</f>
        <v/>
      </c>
      <c r="G372" s="1" t="str">
        <f t="shared" si="47"/>
        <v/>
      </c>
      <c r="H372" s="4" t="str">
        <f t="shared" si="44"/>
        <v/>
      </c>
      <c r="I372" s="4" t="str">
        <f>IF(G372="",IF(G371="","",SUM($I$6:I371)),H372*$C$2/12)</f>
        <v/>
      </c>
      <c r="J372" s="4" t="str">
        <f>IF(G372="",IF(G371="","",SUM($J$6:J371)),K372-I372)</f>
        <v/>
      </c>
      <c r="K372" s="4" t="str">
        <f>IF(G372="",IF(G371="","",SUM(K$6:K371)),$H$6*(100%+$C$2/12)^$I$2*($C$2/12)/((100%+$C$2/12)^$I$2-1))</f>
        <v/>
      </c>
      <c r="M372" s="44"/>
      <c r="P372" s="44" t="str">
        <f t="shared" si="48"/>
        <v/>
      </c>
      <c r="Q372" s="44" t="str">
        <f t="shared" si="45"/>
        <v/>
      </c>
      <c r="R372" s="2" t="str">
        <f t="shared" si="46"/>
        <v/>
      </c>
      <c r="S372" s="12" t="str">
        <f t="shared" si="49"/>
        <v/>
      </c>
    </row>
    <row r="373" spans="1:19" x14ac:dyDescent="0.35">
      <c r="A373" s="1" t="str">
        <f t="shared" si="42"/>
        <v/>
      </c>
      <c r="B373" s="4" t="str">
        <f t="shared" si="43"/>
        <v/>
      </c>
      <c r="C373" s="4" t="str">
        <f>IF(A373="",IF(A372="","",SUM($C$6:C372)),B373*$C$2/12)</f>
        <v/>
      </c>
      <c r="D373" s="4" t="str">
        <f>IF(A373="",IF(A372="","",SUM($D$6:D372)),($B$6/$I$2))</f>
        <v/>
      </c>
      <c r="E373" s="4" t="str">
        <f>IF(A373="",IF(A372="","",SUM($E$6:E372)),C373+D373)</f>
        <v/>
      </c>
      <c r="G373" s="1" t="str">
        <f t="shared" si="47"/>
        <v/>
      </c>
      <c r="H373" s="4" t="str">
        <f t="shared" si="44"/>
        <v/>
      </c>
      <c r="I373" s="4" t="str">
        <f>IF(G373="",IF(G372="","",SUM($I$6:I372)),H373*$C$2/12)</f>
        <v/>
      </c>
      <c r="J373" s="4" t="str">
        <f>IF(G373="",IF(G372="","",SUM($J$6:J372)),K373-I373)</f>
        <v/>
      </c>
      <c r="K373" s="4" t="str">
        <f>IF(G373="",IF(G372="","",SUM(K$6:K372)),$H$6*(100%+$C$2/12)^$I$2*($C$2/12)/((100%+$C$2/12)^$I$2-1))</f>
        <v/>
      </c>
      <c r="M373" s="44"/>
      <c r="P373" s="44" t="str">
        <f t="shared" si="48"/>
        <v/>
      </c>
      <c r="Q373" s="44" t="str">
        <f t="shared" si="45"/>
        <v/>
      </c>
      <c r="R373" s="2" t="str">
        <f t="shared" si="46"/>
        <v/>
      </c>
      <c r="S373" s="12" t="str">
        <f t="shared" si="49"/>
        <v/>
      </c>
    </row>
    <row r="374" spans="1:19" x14ac:dyDescent="0.35">
      <c r="A374" s="1" t="str">
        <f t="shared" si="42"/>
        <v/>
      </c>
      <c r="B374" s="4" t="str">
        <f t="shared" si="43"/>
        <v/>
      </c>
      <c r="C374" s="4" t="str">
        <f>IF(A374="",IF(A373="","",SUM($C$6:C373)),B374*$C$2/12)</f>
        <v/>
      </c>
      <c r="D374" s="4" t="str">
        <f>IF(A374="",IF(A373="","",SUM($D$6:D373)),($B$6/$I$2))</f>
        <v/>
      </c>
      <c r="E374" s="4" t="str">
        <f>IF(A374="",IF(A373="","",SUM($E$6:E373)),C374+D374)</f>
        <v/>
      </c>
      <c r="G374" s="1" t="str">
        <f t="shared" si="47"/>
        <v/>
      </c>
      <c r="H374" s="4" t="str">
        <f t="shared" si="44"/>
        <v/>
      </c>
      <c r="I374" s="4" t="str">
        <f>IF(G374="",IF(G373="","",SUM($I$6:I373)),H374*$C$2/12)</f>
        <v/>
      </c>
      <c r="J374" s="4" t="str">
        <f>IF(G374="",IF(G373="","",SUM($J$6:J373)),K374-I374)</f>
        <v/>
      </c>
      <c r="K374" s="4" t="str">
        <f>IF(G374="",IF(G373="","",SUM(K$6:K373)),$H$6*(100%+$C$2/12)^$I$2*($C$2/12)/((100%+$C$2/12)^$I$2-1))</f>
        <v/>
      </c>
      <c r="M374" s="44"/>
      <c r="P374" s="44" t="str">
        <f t="shared" si="48"/>
        <v/>
      </c>
      <c r="Q374" s="44" t="str">
        <f t="shared" si="45"/>
        <v/>
      </c>
      <c r="R374" s="2" t="str">
        <f t="shared" si="46"/>
        <v/>
      </c>
      <c r="S374" s="12" t="str">
        <f t="shared" si="49"/>
        <v/>
      </c>
    </row>
    <row r="375" spans="1:19" x14ac:dyDescent="0.35">
      <c r="A375" s="1" t="str">
        <f t="shared" si="42"/>
        <v/>
      </c>
      <c r="B375" s="4" t="str">
        <f t="shared" si="43"/>
        <v/>
      </c>
      <c r="C375" s="4" t="str">
        <f>IF(A375="",IF(A374="","",SUM($C$6:C374)),B375*$C$2/12)</f>
        <v/>
      </c>
      <c r="D375" s="4" t="str">
        <f>IF(A375="",IF(A374="","",SUM($D$6:D374)),($B$6/$I$2))</f>
        <v/>
      </c>
      <c r="E375" s="4" t="str">
        <f>IF(A375="",IF(A374="","",SUM($E$6:E374)),C375+D375)</f>
        <v/>
      </c>
      <c r="G375" s="1" t="str">
        <f t="shared" si="47"/>
        <v/>
      </c>
      <c r="H375" s="4" t="str">
        <f t="shared" si="44"/>
        <v/>
      </c>
      <c r="I375" s="4" t="str">
        <f>IF(G375="",IF(G374="","",SUM($I$6:I374)),H375*$C$2/12)</f>
        <v/>
      </c>
      <c r="J375" s="4" t="str">
        <f>IF(G375="",IF(G374="","",SUM($J$6:J374)),K375-I375)</f>
        <v/>
      </c>
      <c r="K375" s="4" t="str">
        <f>IF(G375="",IF(G374="","",SUM(K$6:K374)),$H$6*(100%+$C$2/12)^$I$2*($C$2/12)/((100%+$C$2/12)^$I$2-1))</f>
        <v/>
      </c>
      <c r="M375" s="44"/>
      <c r="P375" s="44" t="str">
        <f t="shared" si="48"/>
        <v/>
      </c>
      <c r="Q375" s="44" t="str">
        <f t="shared" si="45"/>
        <v/>
      </c>
      <c r="R375" s="2" t="str">
        <f t="shared" si="46"/>
        <v/>
      </c>
      <c r="S375" s="12" t="str">
        <f t="shared" si="49"/>
        <v/>
      </c>
    </row>
    <row r="376" spans="1:19" x14ac:dyDescent="0.35">
      <c r="A376" s="1" t="str">
        <f t="shared" si="42"/>
        <v/>
      </c>
      <c r="B376" s="4" t="str">
        <f t="shared" si="43"/>
        <v/>
      </c>
      <c r="C376" s="4" t="str">
        <f>IF(A376="",IF(A375="","",SUM($C$6:C375)),B376*$C$2/12)</f>
        <v/>
      </c>
      <c r="D376" s="4" t="str">
        <f>IF(A376="",IF(A375="","",SUM($D$6:D375)),($B$6/$I$2))</f>
        <v/>
      </c>
      <c r="E376" s="4" t="str">
        <f>IF(A376="",IF(A375="","",SUM($E$6:E375)),C376+D376)</f>
        <v/>
      </c>
      <c r="G376" s="1" t="str">
        <f t="shared" si="47"/>
        <v/>
      </c>
      <c r="H376" s="4" t="str">
        <f t="shared" si="44"/>
        <v/>
      </c>
      <c r="I376" s="4" t="str">
        <f>IF(G376="",IF(G375="","",SUM($I$6:I375)),H376*$C$2/12)</f>
        <v/>
      </c>
      <c r="J376" s="4" t="str">
        <f>IF(G376="",IF(G375="","",SUM($J$6:J375)),K376-I376)</f>
        <v/>
      </c>
      <c r="K376" s="4" t="str">
        <f>IF(G376="",IF(G375="","",SUM(K$6:K375)),$H$6*(100%+$C$2/12)^$I$2*($C$2/12)/((100%+$C$2/12)^$I$2-1))</f>
        <v/>
      </c>
      <c r="M376" s="44"/>
      <c r="P376" s="44" t="str">
        <f t="shared" si="48"/>
        <v/>
      </c>
      <c r="Q376" s="44" t="str">
        <f t="shared" si="45"/>
        <v/>
      </c>
      <c r="R376" s="2" t="str">
        <f t="shared" si="46"/>
        <v/>
      </c>
      <c r="S376" s="12" t="str">
        <f t="shared" si="49"/>
        <v/>
      </c>
    </row>
    <row r="377" spans="1:19" x14ac:dyDescent="0.35">
      <c r="A377" s="1" t="str">
        <f t="shared" si="42"/>
        <v/>
      </c>
      <c r="B377" s="4" t="str">
        <f t="shared" si="43"/>
        <v/>
      </c>
      <c r="C377" s="4" t="str">
        <f>IF(A377="",IF(A376="","",SUM($C$6:C376)),B377*$C$2/12)</f>
        <v/>
      </c>
      <c r="D377" s="4" t="str">
        <f>IF(A377="",IF(A376="","",SUM($D$6:D376)),($B$6/$I$2))</f>
        <v/>
      </c>
      <c r="E377" s="4" t="str">
        <f>IF(A377="",IF(A376="","",SUM($E$6:E376)),C377+D377)</f>
        <v/>
      </c>
      <c r="G377" s="1" t="str">
        <f t="shared" si="47"/>
        <v/>
      </c>
      <c r="H377" s="4" t="str">
        <f t="shared" si="44"/>
        <v/>
      </c>
      <c r="I377" s="4" t="str">
        <f>IF(G377="",IF(G376="","",SUM($I$6:I376)),H377*$C$2/12)</f>
        <v/>
      </c>
      <c r="J377" s="4" t="str">
        <f>IF(G377="",IF(G376="","",SUM($J$6:J376)),K377-I377)</f>
        <v/>
      </c>
      <c r="K377" s="4" t="str">
        <f>IF(G377="",IF(G376="","",SUM(K$6:K376)),$H$6*(100%+$C$2/12)^$I$2*($C$2/12)/((100%+$C$2/12)^$I$2-1))</f>
        <v/>
      </c>
      <c r="M377" s="44"/>
      <c r="P377" s="44" t="str">
        <f t="shared" si="48"/>
        <v/>
      </c>
      <c r="Q377" s="44" t="str">
        <f t="shared" si="45"/>
        <v/>
      </c>
      <c r="R377" s="2" t="str">
        <f t="shared" si="46"/>
        <v/>
      </c>
      <c r="S377" s="12" t="str">
        <f t="shared" si="49"/>
        <v/>
      </c>
    </row>
    <row r="378" spans="1:19" x14ac:dyDescent="0.35">
      <c r="A378" s="1" t="str">
        <f t="shared" si="42"/>
        <v/>
      </c>
      <c r="B378" s="4" t="str">
        <f t="shared" si="43"/>
        <v/>
      </c>
      <c r="C378" s="4" t="str">
        <f>IF(A378="",IF(A377="","",SUM($C$6:C377)),B378*$C$2/12)</f>
        <v/>
      </c>
      <c r="D378" s="4" t="str">
        <f>IF(A378="",IF(A377="","",SUM($D$6:D377)),($B$6/$I$2))</f>
        <v/>
      </c>
      <c r="E378" s="4" t="str">
        <f>IF(A378="",IF(A377="","",SUM($E$6:E377)),C378+D378)</f>
        <v/>
      </c>
      <c r="G378" s="1" t="str">
        <f t="shared" si="47"/>
        <v/>
      </c>
      <c r="H378" s="4" t="str">
        <f t="shared" si="44"/>
        <v/>
      </c>
      <c r="I378" s="4" t="str">
        <f>IF(G378="",IF(G377="","",SUM($I$6:I377)),H378*$C$2/12)</f>
        <v/>
      </c>
      <c r="J378" s="4" t="str">
        <f>IF(G378="",IF(G377="","",SUM($J$6:J377)),K378-I378)</f>
        <v/>
      </c>
      <c r="K378" s="4" t="str">
        <f>IF(G378="",IF(G377="","",SUM(K$6:K377)),$H$6*(100%+$C$2/12)^$I$2*($C$2/12)/((100%+$C$2/12)^$I$2-1))</f>
        <v/>
      </c>
      <c r="M378" s="44"/>
      <c r="P378" s="44" t="str">
        <f t="shared" si="48"/>
        <v/>
      </c>
      <c r="Q378" s="44" t="str">
        <f t="shared" si="45"/>
        <v/>
      </c>
      <c r="R378" s="2" t="str">
        <f t="shared" si="46"/>
        <v/>
      </c>
      <c r="S378" s="12" t="str">
        <f t="shared" si="49"/>
        <v/>
      </c>
    </row>
    <row r="379" spans="1:19" x14ac:dyDescent="0.35">
      <c r="A379" s="1" t="str">
        <f t="shared" si="42"/>
        <v/>
      </c>
      <c r="B379" s="4" t="str">
        <f t="shared" si="43"/>
        <v/>
      </c>
      <c r="C379" s="4" t="str">
        <f>IF(A379="",IF(A378="","",SUM($C$6:C378)),B379*$C$2/12)</f>
        <v/>
      </c>
      <c r="D379" s="4" t="str">
        <f>IF(A379="",IF(A378="","",SUM($D$6:D378)),($B$6/$I$2))</f>
        <v/>
      </c>
      <c r="E379" s="4" t="str">
        <f>IF(A379="",IF(A378="","",SUM($E$6:E378)),C379+D379)</f>
        <v/>
      </c>
      <c r="G379" s="1" t="str">
        <f t="shared" si="47"/>
        <v/>
      </c>
      <c r="H379" s="4" t="str">
        <f t="shared" si="44"/>
        <v/>
      </c>
      <c r="I379" s="4" t="str">
        <f>IF(G379="",IF(G378="","",SUM($I$6:I378)),H379*$C$2/12)</f>
        <v/>
      </c>
      <c r="J379" s="4" t="str">
        <f>IF(G379="",IF(G378="","",SUM($J$6:J378)),K379-I379)</f>
        <v/>
      </c>
      <c r="K379" s="4" t="str">
        <f>IF(G379="",IF(G378="","",SUM(K$6:K378)),$H$6*(100%+$C$2/12)^$I$2*($C$2/12)/((100%+$C$2/12)^$I$2-1))</f>
        <v/>
      </c>
      <c r="M379" s="44"/>
      <c r="P379" s="44" t="str">
        <f t="shared" si="48"/>
        <v/>
      </c>
      <c r="Q379" s="44" t="str">
        <f t="shared" si="45"/>
        <v/>
      </c>
      <c r="R379" s="2" t="str">
        <f t="shared" si="46"/>
        <v/>
      </c>
      <c r="S379" s="12" t="str">
        <f t="shared" si="49"/>
        <v/>
      </c>
    </row>
    <row r="380" spans="1:19" x14ac:dyDescent="0.35">
      <c r="A380" s="1" t="str">
        <f t="shared" si="42"/>
        <v/>
      </c>
      <c r="B380" s="4" t="str">
        <f t="shared" si="43"/>
        <v/>
      </c>
      <c r="C380" s="4" t="str">
        <f>IF(A380="",IF(A379="","",SUM($C$6:C379)),B380*$C$2/12)</f>
        <v/>
      </c>
      <c r="D380" s="4" t="str">
        <f>IF(A380="",IF(A379="","",SUM($D$6:D379)),($B$6/$I$2))</f>
        <v/>
      </c>
      <c r="E380" s="4" t="str">
        <f>IF(A380="",IF(A379="","",SUM($E$6:E379)),C380+D380)</f>
        <v/>
      </c>
      <c r="G380" s="1" t="str">
        <f t="shared" si="47"/>
        <v/>
      </c>
      <c r="H380" s="4" t="str">
        <f t="shared" si="44"/>
        <v/>
      </c>
      <c r="I380" s="4" t="str">
        <f>IF(G380="",IF(G379="","",SUM($I$6:I379)),H380*$C$2/12)</f>
        <v/>
      </c>
      <c r="J380" s="4" t="str">
        <f>IF(G380="",IF(G379="","",SUM($J$6:J379)),K380-I380)</f>
        <v/>
      </c>
      <c r="K380" s="4" t="str">
        <f>IF(G380="",IF(G379="","",SUM(K$6:K379)),$H$6*(100%+$C$2/12)^$I$2*($C$2/12)/((100%+$C$2/12)^$I$2-1))</f>
        <v/>
      </c>
      <c r="M380" s="44"/>
      <c r="P380" s="44" t="str">
        <f t="shared" si="48"/>
        <v/>
      </c>
      <c r="Q380" s="44" t="str">
        <f t="shared" si="45"/>
        <v/>
      </c>
      <c r="R380" s="2" t="str">
        <f t="shared" si="46"/>
        <v/>
      </c>
      <c r="S380" s="12" t="str">
        <f t="shared" si="49"/>
        <v/>
      </c>
    </row>
    <row r="381" spans="1:19" x14ac:dyDescent="0.35">
      <c r="A381" s="1" t="str">
        <f t="shared" si="42"/>
        <v/>
      </c>
      <c r="B381" s="4" t="str">
        <f t="shared" si="43"/>
        <v/>
      </c>
      <c r="C381" s="4" t="str">
        <f>IF(A381="",IF(A380="","",SUM($C$6:C380)),B381*$C$2/12)</f>
        <v/>
      </c>
      <c r="D381" s="4" t="str">
        <f>IF(A381="",IF(A380="","",SUM($D$6:D380)),($B$6/$I$2))</f>
        <v/>
      </c>
      <c r="E381" s="4" t="str">
        <f>IF(A381="",IF(A380="","",SUM($E$6:E380)),C381+D381)</f>
        <v/>
      </c>
      <c r="G381" s="1" t="str">
        <f t="shared" si="47"/>
        <v/>
      </c>
      <c r="H381" s="4" t="str">
        <f t="shared" si="44"/>
        <v/>
      </c>
      <c r="I381" s="4" t="str">
        <f>IF(G381="",IF(G380="","",SUM($I$6:I380)),H381*$C$2/12)</f>
        <v/>
      </c>
      <c r="J381" s="4" t="str">
        <f>IF(G381="",IF(G380="","",SUM($J$6:J380)),K381-I381)</f>
        <v/>
      </c>
      <c r="K381" s="4" t="str">
        <f>IF(G381="",IF(G380="","",SUM(K$6:K380)),$H$6*(100%+$C$2/12)^$I$2*($C$2/12)/((100%+$C$2/12)^$I$2-1))</f>
        <v/>
      </c>
      <c r="M381" s="44"/>
      <c r="P381" s="44" t="str">
        <f t="shared" si="48"/>
        <v/>
      </c>
      <c r="Q381" s="44" t="str">
        <f t="shared" si="45"/>
        <v/>
      </c>
      <c r="R381" s="2" t="str">
        <f t="shared" si="46"/>
        <v/>
      </c>
      <c r="S381" s="12" t="str">
        <f t="shared" si="49"/>
        <v/>
      </c>
    </row>
    <row r="382" spans="1:19" x14ac:dyDescent="0.35">
      <c r="A382" s="1" t="str">
        <f t="shared" si="42"/>
        <v/>
      </c>
      <c r="B382" s="4" t="str">
        <f t="shared" si="43"/>
        <v/>
      </c>
      <c r="C382" s="4" t="str">
        <f>IF(A382="",IF(A381="","",SUM($C$6:C381)),B382*$C$2/12)</f>
        <v/>
      </c>
      <c r="D382" s="4" t="str">
        <f>IF(A382="",IF(A381="","",SUM($D$6:D381)),($B$6/$I$2))</f>
        <v/>
      </c>
      <c r="E382" s="4" t="str">
        <f>IF(A382="",IF(A381="","",SUM($E$6:E381)),C382+D382)</f>
        <v/>
      </c>
      <c r="G382" s="1" t="str">
        <f t="shared" si="47"/>
        <v/>
      </c>
      <c r="H382" s="4" t="str">
        <f t="shared" si="44"/>
        <v/>
      </c>
      <c r="I382" s="4" t="str">
        <f>IF(G382="",IF(G381="","",SUM($I$6:I381)),H382*$C$2/12)</f>
        <v/>
      </c>
      <c r="J382" s="4" t="str">
        <f>IF(G382="",IF(G381="","",SUM($J$6:J381)),K382-I382)</f>
        <v/>
      </c>
      <c r="K382" s="4" t="str">
        <f>IF(G382="",IF(G381="","",SUM(K$6:K381)),$H$6*(100%+$C$2/12)^$I$2*($C$2/12)/((100%+$C$2/12)^$I$2-1))</f>
        <v/>
      </c>
      <c r="M382" s="44"/>
      <c r="P382" s="44" t="str">
        <f t="shared" si="48"/>
        <v/>
      </c>
      <c r="Q382" s="44" t="str">
        <f t="shared" si="45"/>
        <v/>
      </c>
      <c r="R382" s="2" t="str">
        <f t="shared" si="46"/>
        <v/>
      </c>
      <c r="S382" s="12" t="str">
        <f t="shared" si="49"/>
        <v/>
      </c>
    </row>
    <row r="383" spans="1:19" x14ac:dyDescent="0.35">
      <c r="A383" s="1" t="str">
        <f t="shared" si="42"/>
        <v/>
      </c>
      <c r="B383" s="4" t="str">
        <f t="shared" si="43"/>
        <v/>
      </c>
      <c r="C383" s="4" t="str">
        <f>IF(A383="",IF(A382="","",SUM($C$6:C382)),B383*$C$2/12)</f>
        <v/>
      </c>
      <c r="D383" s="4" t="str">
        <f>IF(A383="",IF(A382="","",SUM($D$6:D382)),($B$6/$I$2))</f>
        <v/>
      </c>
      <c r="E383" s="4" t="str">
        <f>IF(A383="",IF(A382="","",SUM($E$6:E382)),C383+D383)</f>
        <v/>
      </c>
      <c r="G383" s="1" t="str">
        <f t="shared" si="47"/>
        <v/>
      </c>
      <c r="H383" s="4" t="str">
        <f t="shared" si="44"/>
        <v/>
      </c>
      <c r="I383" s="4" t="str">
        <f>IF(G383="",IF(G382="","",SUM($I$6:I382)),H383*$C$2/12)</f>
        <v/>
      </c>
      <c r="J383" s="4" t="str">
        <f>IF(G383="",IF(G382="","",SUM($J$6:J382)),K383-I383)</f>
        <v/>
      </c>
      <c r="K383" s="4" t="str">
        <f>IF(G383="",IF(G382="","",SUM(K$6:K382)),$H$6*(100%+$C$2/12)^$I$2*($C$2/12)/((100%+$C$2/12)^$I$2-1))</f>
        <v/>
      </c>
      <c r="M383" s="44"/>
      <c r="P383" s="44" t="str">
        <f t="shared" si="48"/>
        <v/>
      </c>
      <c r="Q383" s="44" t="str">
        <f t="shared" si="45"/>
        <v/>
      </c>
      <c r="R383" s="2" t="str">
        <f t="shared" si="46"/>
        <v/>
      </c>
      <c r="S383" s="12" t="str">
        <f t="shared" si="49"/>
        <v/>
      </c>
    </row>
    <row r="384" spans="1:19" x14ac:dyDescent="0.35">
      <c r="A384" s="1" t="str">
        <f t="shared" si="42"/>
        <v/>
      </c>
      <c r="B384" s="4" t="str">
        <f t="shared" si="43"/>
        <v/>
      </c>
      <c r="C384" s="4" t="str">
        <f>IF(A384="",IF(A383="","",SUM($C$6:C383)),B384*$C$2/12)</f>
        <v/>
      </c>
      <c r="D384" s="4" t="str">
        <f>IF(A384="",IF(A383="","",SUM($D$6:D383)),($B$6/$I$2))</f>
        <v/>
      </c>
      <c r="E384" s="4" t="str">
        <f>IF(A384="",IF(A383="","",SUM($E$6:E383)),C384+D384)</f>
        <v/>
      </c>
      <c r="G384" s="1" t="str">
        <f t="shared" si="47"/>
        <v/>
      </c>
      <c r="H384" s="4" t="str">
        <f t="shared" si="44"/>
        <v/>
      </c>
      <c r="I384" s="4" t="str">
        <f>IF(G384="",IF(G383="","",SUM($I$6:I383)),H384*$C$2/12)</f>
        <v/>
      </c>
      <c r="J384" s="4" t="str">
        <f>IF(G384="",IF(G383="","",SUM($J$6:J383)),K384-I384)</f>
        <v/>
      </c>
      <c r="K384" s="4" t="str">
        <f>IF(G384="",IF(G383="","",SUM(K$6:K383)),$H$6*(100%+$C$2/12)^$I$2*($C$2/12)/((100%+$C$2/12)^$I$2-1))</f>
        <v/>
      </c>
      <c r="M384" s="44"/>
      <c r="P384" s="44" t="str">
        <f t="shared" si="48"/>
        <v/>
      </c>
      <c r="Q384" s="44" t="str">
        <f t="shared" si="45"/>
        <v/>
      </c>
      <c r="R384" s="2" t="str">
        <f t="shared" si="46"/>
        <v/>
      </c>
      <c r="S384" s="12" t="str">
        <f t="shared" si="49"/>
        <v/>
      </c>
    </row>
    <row r="385" spans="1:19" x14ac:dyDescent="0.35">
      <c r="A385" s="1" t="str">
        <f t="shared" si="42"/>
        <v/>
      </c>
      <c r="B385" s="4" t="str">
        <f t="shared" si="43"/>
        <v/>
      </c>
      <c r="C385" s="4" t="str">
        <f>IF(A385="",IF(A384="","",SUM($C$6:C384)),B385*$C$2/12)</f>
        <v/>
      </c>
      <c r="D385" s="4" t="str">
        <f>IF(A385="",IF(A384="","",SUM($D$6:D384)),($B$6/$I$2))</f>
        <v/>
      </c>
      <c r="E385" s="4" t="str">
        <f>IF(A385="",IF(A384="","",SUM($E$6:E384)),C385+D385)</f>
        <v/>
      </c>
      <c r="G385" s="1" t="str">
        <f t="shared" si="47"/>
        <v/>
      </c>
      <c r="H385" s="4" t="str">
        <f t="shared" si="44"/>
        <v/>
      </c>
      <c r="I385" s="4" t="str">
        <f>IF(G385="",IF(G384="","",SUM($I$6:I384)),H385*$C$2/12)</f>
        <v/>
      </c>
      <c r="J385" s="4" t="str">
        <f>IF(G385="",IF(G384="","",SUM($J$6:J384)),K385-I385)</f>
        <v/>
      </c>
      <c r="K385" s="4" t="str">
        <f>IF(G385="",IF(G384="","",SUM(K$6:K384)),$H$6*(100%+$C$2/12)^$I$2*($C$2/12)/((100%+$C$2/12)^$I$2-1))</f>
        <v/>
      </c>
      <c r="M385" s="44"/>
      <c r="P385" s="44" t="str">
        <f t="shared" si="48"/>
        <v/>
      </c>
      <c r="Q385" s="44" t="str">
        <f t="shared" si="45"/>
        <v/>
      </c>
      <c r="R385" s="2" t="str">
        <f t="shared" si="46"/>
        <v/>
      </c>
      <c r="S385" s="12" t="str">
        <f t="shared" si="49"/>
        <v/>
      </c>
    </row>
    <row r="386" spans="1:19" x14ac:dyDescent="0.35">
      <c r="A386" s="1" t="str">
        <f t="shared" si="42"/>
        <v/>
      </c>
      <c r="B386" s="4" t="str">
        <f t="shared" si="43"/>
        <v/>
      </c>
      <c r="C386" s="4" t="str">
        <f>IF(A386="",IF(A385="","",SUM($C$6:C385)),B386*$C$2/12)</f>
        <v/>
      </c>
      <c r="D386" s="4" t="str">
        <f>IF(A386="",IF(A385="","",SUM($D$6:D385)),($B$6/$I$2))</f>
        <v/>
      </c>
      <c r="E386" s="4" t="str">
        <f>IF(A386="",IF(A385="","",SUM($E$6:E385)),C386+D386)</f>
        <v/>
      </c>
      <c r="G386" s="1" t="str">
        <f t="shared" si="47"/>
        <v/>
      </c>
      <c r="H386" s="4" t="str">
        <f t="shared" si="44"/>
        <v/>
      </c>
      <c r="I386" s="4" t="str">
        <f>IF(G386="",IF(G385="","",SUM($I$6:I385)),H386*$C$2/12)</f>
        <v/>
      </c>
      <c r="J386" s="4" t="str">
        <f>IF(G386="",IF(G385="","",SUM($J$6:J385)),K386-I386)</f>
        <v/>
      </c>
      <c r="K386" s="4" t="str">
        <f>IF(G386="",IF(G385="","",SUM(K$6:K385)),$H$6*(100%+$C$2/12)^$I$2*($C$2/12)/((100%+$C$2/12)^$I$2-1))</f>
        <v/>
      </c>
      <c r="M386" s="44"/>
      <c r="P386" s="44" t="str">
        <f t="shared" si="48"/>
        <v/>
      </c>
      <c r="Q386" s="44" t="str">
        <f t="shared" si="45"/>
        <v/>
      </c>
      <c r="R386" s="2" t="str">
        <f t="shared" si="46"/>
        <v/>
      </c>
      <c r="S386" s="12" t="str">
        <f t="shared" si="49"/>
        <v/>
      </c>
    </row>
    <row r="387" spans="1:19" x14ac:dyDescent="0.35">
      <c r="A387" s="1" t="str">
        <f t="shared" si="42"/>
        <v/>
      </c>
      <c r="B387" s="4" t="str">
        <f t="shared" si="43"/>
        <v/>
      </c>
      <c r="C387" s="4" t="str">
        <f>IF(A387="",IF(A386="","",SUM($C$6:C386)),B387*$C$2/12)</f>
        <v/>
      </c>
      <c r="D387" s="4" t="str">
        <f>IF(A387="",IF(A386="","",SUM($D$6:D386)),($B$6/$I$2))</f>
        <v/>
      </c>
      <c r="E387" s="4" t="str">
        <f>IF(A387="",IF(A386="","",SUM($E$6:E386)),C387+D387)</f>
        <v/>
      </c>
      <c r="G387" s="1" t="str">
        <f t="shared" si="47"/>
        <v/>
      </c>
      <c r="H387" s="4" t="str">
        <f t="shared" si="44"/>
        <v/>
      </c>
      <c r="I387" s="4" t="str">
        <f>IF(G387="",IF(G386="","",SUM($I$6:I386)),H387*$C$2/12)</f>
        <v/>
      </c>
      <c r="J387" s="4" t="str">
        <f>IF(G387="",IF(G386="","",SUM($J$6:J386)),K387-I387)</f>
        <v/>
      </c>
      <c r="K387" s="4" t="str">
        <f>IF(G387="",IF(G386="","",SUM(K$6:K386)),$H$6*(100%+$C$2/12)^$I$2*($C$2/12)/((100%+$C$2/12)^$I$2-1))</f>
        <v/>
      </c>
      <c r="M387" s="44"/>
      <c r="P387" s="44" t="str">
        <f t="shared" si="48"/>
        <v/>
      </c>
      <c r="Q387" s="44" t="str">
        <f t="shared" si="45"/>
        <v/>
      </c>
      <c r="R387" s="2" t="str">
        <f t="shared" si="46"/>
        <v/>
      </c>
      <c r="S387" s="12" t="str">
        <f t="shared" si="49"/>
        <v/>
      </c>
    </row>
    <row r="388" spans="1:19" x14ac:dyDescent="0.35">
      <c r="A388" s="1" t="str">
        <f t="shared" si="42"/>
        <v/>
      </c>
      <c r="B388" s="4" t="str">
        <f t="shared" si="43"/>
        <v/>
      </c>
      <c r="C388" s="4" t="str">
        <f>IF(A388="",IF(A387="","",SUM($C$6:C387)),B388*$C$2/12)</f>
        <v/>
      </c>
      <c r="D388" s="4" t="str">
        <f>IF(A388="",IF(A387="","",SUM($D$6:D387)),($B$6/$I$2))</f>
        <v/>
      </c>
      <c r="E388" s="4" t="str">
        <f>IF(A388="",IF(A387="","",SUM($E$6:E387)),C388+D388)</f>
        <v/>
      </c>
      <c r="G388" s="1" t="str">
        <f t="shared" si="47"/>
        <v/>
      </c>
      <c r="H388" s="4" t="str">
        <f t="shared" si="44"/>
        <v/>
      </c>
      <c r="I388" s="4" t="str">
        <f>IF(G388="",IF(G387="","",SUM($I$6:I387)),H388*$C$2/12)</f>
        <v/>
      </c>
      <c r="J388" s="4" t="str">
        <f>IF(G388="",IF(G387="","",SUM($J$6:J387)),K388-I388)</f>
        <v/>
      </c>
      <c r="K388" s="4" t="str">
        <f>IF(G388="",IF(G387="","",SUM(K$6:K387)),$H$6*(100%+$C$2/12)^$I$2*($C$2/12)/((100%+$C$2/12)^$I$2-1))</f>
        <v/>
      </c>
      <c r="M388" s="44"/>
      <c r="P388" s="44" t="str">
        <f t="shared" si="48"/>
        <v/>
      </c>
      <c r="Q388" s="44" t="str">
        <f t="shared" si="45"/>
        <v/>
      </c>
      <c r="R388" s="2" t="str">
        <f t="shared" si="46"/>
        <v/>
      </c>
      <c r="S388" s="12" t="str">
        <f t="shared" si="49"/>
        <v/>
      </c>
    </row>
    <row r="389" spans="1:19" x14ac:dyDescent="0.35">
      <c r="A389" s="1" t="str">
        <f t="shared" si="42"/>
        <v/>
      </c>
      <c r="B389" s="4" t="str">
        <f t="shared" si="43"/>
        <v/>
      </c>
      <c r="C389" s="4" t="str">
        <f>IF(A389="",IF(A388="","",SUM($C$6:C388)),B389*$C$2/12)</f>
        <v/>
      </c>
      <c r="D389" s="4" t="str">
        <f>IF(A389="",IF(A388="","",SUM($D$6:D388)),($B$6/$I$2))</f>
        <v/>
      </c>
      <c r="E389" s="4" t="str">
        <f>IF(A389="",IF(A388="","",SUM($E$6:E388)),C389+D389)</f>
        <v/>
      </c>
      <c r="G389" s="1" t="str">
        <f t="shared" si="47"/>
        <v/>
      </c>
      <c r="H389" s="4" t="str">
        <f t="shared" si="44"/>
        <v/>
      </c>
      <c r="I389" s="4" t="str">
        <f>IF(G389="",IF(G388="","",SUM($I$6:I388)),H389*$C$2/12)</f>
        <v/>
      </c>
      <c r="J389" s="4" t="str">
        <f>IF(G389="",IF(G388="","",SUM($J$6:J388)),K389-I389)</f>
        <v/>
      </c>
      <c r="K389" s="4" t="str">
        <f>IF(G389="",IF(G388="","",SUM(K$6:K388)),$H$6*(100%+$C$2/12)^$I$2*($C$2/12)/((100%+$C$2/12)^$I$2-1))</f>
        <v/>
      </c>
      <c r="M389" s="44"/>
      <c r="P389" s="44" t="str">
        <f t="shared" si="48"/>
        <v/>
      </c>
      <c r="Q389" s="44" t="str">
        <f t="shared" si="45"/>
        <v/>
      </c>
      <c r="R389" s="2" t="str">
        <f t="shared" si="46"/>
        <v/>
      </c>
      <c r="S389" s="12" t="str">
        <f t="shared" si="49"/>
        <v/>
      </c>
    </row>
    <row r="390" spans="1:19" x14ac:dyDescent="0.35">
      <c r="A390" s="1" t="str">
        <f t="shared" si="42"/>
        <v/>
      </c>
      <c r="B390" s="4" t="str">
        <f t="shared" si="43"/>
        <v/>
      </c>
      <c r="C390" s="4" t="str">
        <f>IF(A390="",IF(A389="","",SUM($C$6:C389)),B390*$C$2/12)</f>
        <v/>
      </c>
      <c r="D390" s="4" t="str">
        <f>IF(A390="",IF(A389="","",SUM($D$6:D389)),($B$6/$I$2))</f>
        <v/>
      </c>
      <c r="E390" s="4" t="str">
        <f>IF(A390="",IF(A389="","",SUM($E$6:E389)),C390+D390)</f>
        <v/>
      </c>
      <c r="G390" s="1" t="str">
        <f t="shared" si="47"/>
        <v/>
      </c>
      <c r="H390" s="4" t="str">
        <f t="shared" si="44"/>
        <v/>
      </c>
      <c r="I390" s="4" t="str">
        <f>IF(G390="",IF(G389="","",SUM($I$6:I389)),H390*$C$2/12)</f>
        <v/>
      </c>
      <c r="J390" s="4" t="str">
        <f>IF(G390="",IF(G389="","",SUM($J$6:J389)),K390-I390)</f>
        <v/>
      </c>
      <c r="K390" s="4" t="str">
        <f>IF(G390="",IF(G389="","",SUM(K$6:K389)),$H$6*(100%+$C$2/12)^$I$2*($C$2/12)/((100%+$C$2/12)^$I$2-1))</f>
        <v/>
      </c>
      <c r="M390" s="44"/>
      <c r="P390" s="44" t="str">
        <f t="shared" si="48"/>
        <v/>
      </c>
      <c r="Q390" s="44" t="str">
        <f t="shared" si="45"/>
        <v/>
      </c>
      <c r="R390" s="2" t="str">
        <f t="shared" si="46"/>
        <v/>
      </c>
      <c r="S390" s="12" t="str">
        <f t="shared" si="49"/>
        <v/>
      </c>
    </row>
    <row r="391" spans="1:19" x14ac:dyDescent="0.35">
      <c r="A391" s="1" t="str">
        <f t="shared" si="42"/>
        <v/>
      </c>
      <c r="B391" s="4" t="str">
        <f t="shared" si="43"/>
        <v/>
      </c>
      <c r="C391" s="4" t="str">
        <f>IF(A391="",IF(A390="","",SUM($C$6:C390)),B391*$C$2/12)</f>
        <v/>
      </c>
      <c r="D391" s="4" t="str">
        <f>IF(A391="",IF(A390="","",SUM($D$6:D390)),($B$6/$I$2))</f>
        <v/>
      </c>
      <c r="E391" s="4" t="str">
        <f>IF(A391="",IF(A390="","",SUM($E$6:E390)),C391+D391)</f>
        <v/>
      </c>
      <c r="G391" s="1" t="str">
        <f t="shared" si="47"/>
        <v/>
      </c>
      <c r="H391" s="4" t="str">
        <f t="shared" si="44"/>
        <v/>
      </c>
      <c r="I391" s="4" t="str">
        <f>IF(G391="",IF(G390="","",SUM($I$6:I390)),H391*$C$2/12)</f>
        <v/>
      </c>
      <c r="J391" s="4" t="str">
        <f>IF(G391="",IF(G390="","",SUM($J$6:J390)),K391-I391)</f>
        <v/>
      </c>
      <c r="K391" s="4" t="str">
        <f>IF(G391="",IF(G390="","",SUM(K$6:K390)),$H$6*(100%+$C$2/12)^$I$2*($C$2/12)/((100%+$C$2/12)^$I$2-1))</f>
        <v/>
      </c>
      <c r="M391" s="44"/>
      <c r="P391" s="44" t="str">
        <f t="shared" si="48"/>
        <v/>
      </c>
      <c r="Q391" s="44" t="str">
        <f t="shared" si="45"/>
        <v/>
      </c>
      <c r="R391" s="2" t="str">
        <f t="shared" si="46"/>
        <v/>
      </c>
      <c r="S391" s="12" t="str">
        <f t="shared" si="49"/>
        <v/>
      </c>
    </row>
    <row r="392" spans="1:19" x14ac:dyDescent="0.35">
      <c r="A392" s="1" t="str">
        <f t="shared" ref="A392:A455" si="50">IF($A391="","",IF($I$2&gt;=$A391+1,$A391+1,""))</f>
        <v/>
      </c>
      <c r="B392" s="4" t="str">
        <f t="shared" ref="B392:B455" si="51">IF(A392="",IF(A391="","","samtals"),B391-D391)</f>
        <v/>
      </c>
      <c r="C392" s="4" t="str">
        <f>IF(A392="",IF(A391="","",SUM($C$6:C391)),B392*$C$2/12)</f>
        <v/>
      </c>
      <c r="D392" s="4" t="str">
        <f>IF(A392="",IF(A391="","",SUM($D$6:D391)),($B$6/$I$2))</f>
        <v/>
      </c>
      <c r="E392" s="4" t="str">
        <f>IF(A392="",IF(A391="","",SUM($E$6:E391)),C392+D392)</f>
        <v/>
      </c>
      <c r="G392" s="1" t="str">
        <f t="shared" si="47"/>
        <v/>
      </c>
      <c r="H392" s="4" t="str">
        <f t="shared" ref="H392:H455" si="52">IF(G392="",IF(G391="","","samtals"),H391-J391)</f>
        <v/>
      </c>
      <c r="I392" s="4" t="str">
        <f>IF(G392="",IF(G391="","",SUM($I$6:I391)),H392*$C$2/12)</f>
        <v/>
      </c>
      <c r="J392" s="4" t="str">
        <f>IF(G392="",IF(G391="","",SUM($J$6:J391)),K392-I392)</f>
        <v/>
      </c>
      <c r="K392" s="4" t="str">
        <f>IF(G392="",IF(G391="","",SUM(K$6:K391)),$H$6*(100%+$C$2/12)^$I$2*($C$2/12)/((100%+$C$2/12)^$I$2-1))</f>
        <v/>
      </c>
      <c r="M392" s="44"/>
      <c r="P392" s="44" t="str">
        <f t="shared" si="48"/>
        <v/>
      </c>
      <c r="Q392" s="44" t="str">
        <f t="shared" ref="Q392:Q455" si="53">IF(A392="","", (E392-E391)/E391)</f>
        <v/>
      </c>
      <c r="R392" s="2" t="str">
        <f t="shared" ref="R392:R455" si="54">IF(A392="","",R391+(R391*(((1+$F$1)^(1/12)-1))))</f>
        <v/>
      </c>
      <c r="S392" s="12" t="str">
        <f t="shared" si="49"/>
        <v/>
      </c>
    </row>
    <row r="393" spans="1:19" x14ac:dyDescent="0.35">
      <c r="A393" s="1" t="str">
        <f t="shared" si="50"/>
        <v/>
      </c>
      <c r="B393" s="4" t="str">
        <f t="shared" si="51"/>
        <v/>
      </c>
      <c r="C393" s="4" t="str">
        <f>IF(A393="",IF(A392="","",SUM($C$6:C392)),B393*$C$2/12)</f>
        <v/>
      </c>
      <c r="D393" s="4" t="str">
        <f>IF(A393="",IF(A392="","",SUM($D$6:D392)),($B$6/$I$2))</f>
        <v/>
      </c>
      <c r="E393" s="4" t="str">
        <f>IF(A393="",IF(A392="","",SUM($E$6:E392)),C393+D393)</f>
        <v/>
      </c>
      <c r="G393" s="1" t="str">
        <f t="shared" ref="G393:G456" si="55">IF($A392="","",IF($I$2&gt;=$A392+1,$A392+1,""))</f>
        <v/>
      </c>
      <c r="H393" s="4" t="str">
        <f t="shared" si="52"/>
        <v/>
      </c>
      <c r="I393" s="4" t="str">
        <f>IF(G393="",IF(G392="","",SUM($I$6:I392)),H393*$C$2/12)</f>
        <v/>
      </c>
      <c r="J393" s="4" t="str">
        <f>IF(G393="",IF(G392="","",SUM($J$6:J392)),K393-I393)</f>
        <v/>
      </c>
      <c r="K393" s="4" t="str">
        <f>IF(G393="",IF(G392="","",SUM(K$6:K392)),$H$6*(100%+$C$2/12)^$I$2*($C$2/12)/((100%+$C$2/12)^$I$2-1))</f>
        <v/>
      </c>
      <c r="M393" s="44"/>
      <c r="P393" s="44" t="str">
        <f t="shared" si="48"/>
        <v/>
      </c>
      <c r="Q393" s="44" t="str">
        <f t="shared" si="53"/>
        <v/>
      </c>
      <c r="R393" s="2" t="str">
        <f t="shared" si="54"/>
        <v/>
      </c>
      <c r="S393" s="12" t="str">
        <f t="shared" si="49"/>
        <v/>
      </c>
    </row>
    <row r="394" spans="1:19" x14ac:dyDescent="0.35">
      <c r="A394" s="1" t="str">
        <f t="shared" si="50"/>
        <v/>
      </c>
      <c r="B394" s="4" t="str">
        <f t="shared" si="51"/>
        <v/>
      </c>
      <c r="C394" s="4" t="str">
        <f>IF(A394="",IF(A393="","",SUM($C$6:C393)),B394*$C$2/12)</f>
        <v/>
      </c>
      <c r="D394" s="4" t="str">
        <f>IF(A394="",IF(A393="","",SUM($D$6:D393)),($B$6/$I$2))</f>
        <v/>
      </c>
      <c r="E394" s="4" t="str">
        <f>IF(A394="",IF(A393="","",SUM($E$6:E393)),C394+D394)</f>
        <v/>
      </c>
      <c r="G394" s="1" t="str">
        <f t="shared" si="55"/>
        <v/>
      </c>
      <c r="H394" s="4" t="str">
        <f t="shared" si="52"/>
        <v/>
      </c>
      <c r="I394" s="4" t="str">
        <f>IF(G394="",IF(G393="","",SUM($I$6:I393)),H394*$C$2/12)</f>
        <v/>
      </c>
      <c r="J394" s="4" t="str">
        <f>IF(G394="",IF(G393="","",SUM($J$6:J393)),K394-I394)</f>
        <v/>
      </c>
      <c r="K394" s="4" t="str">
        <f>IF(G394="",IF(G393="","",SUM(K$6:K393)),$H$6*(100%+$C$2/12)^$I$2*($C$2/12)/((100%+$C$2/12)^$I$2-1))</f>
        <v/>
      </c>
      <c r="M394" s="44"/>
      <c r="P394" s="44" t="str">
        <f t="shared" si="48"/>
        <v/>
      </c>
      <c r="Q394" s="44" t="str">
        <f t="shared" si="53"/>
        <v/>
      </c>
      <c r="R394" s="2" t="str">
        <f t="shared" si="54"/>
        <v/>
      </c>
      <c r="S394" s="12" t="str">
        <f t="shared" si="49"/>
        <v/>
      </c>
    </row>
    <row r="395" spans="1:19" x14ac:dyDescent="0.35">
      <c r="A395" s="1" t="str">
        <f t="shared" si="50"/>
        <v/>
      </c>
      <c r="B395" s="4" t="str">
        <f t="shared" si="51"/>
        <v/>
      </c>
      <c r="C395" s="4" t="str">
        <f>IF(A395="",IF(A394="","",SUM($C$6:C394)),B395*$C$2/12)</f>
        <v/>
      </c>
      <c r="D395" s="4" t="str">
        <f>IF(A395="",IF(A394="","",SUM($D$6:D394)),($B$6/$I$2))</f>
        <v/>
      </c>
      <c r="E395" s="4" t="str">
        <f>IF(A395="",IF(A394="","",SUM($E$6:E394)),C395+D395)</f>
        <v/>
      </c>
      <c r="G395" s="1" t="str">
        <f t="shared" si="55"/>
        <v/>
      </c>
      <c r="H395" s="4" t="str">
        <f t="shared" si="52"/>
        <v/>
      </c>
      <c r="I395" s="4" t="str">
        <f>IF(G395="",IF(G394="","",SUM($I$6:I394)),H395*$C$2/12)</f>
        <v/>
      </c>
      <c r="J395" s="4" t="str">
        <f>IF(G395="",IF(G394="","",SUM($J$6:J394)),K395-I395)</f>
        <v/>
      </c>
      <c r="K395" s="4" t="str">
        <f>IF(G395="",IF(G394="","",SUM(K$6:K394)),$H$6*(100%+$C$2/12)^$I$2*($C$2/12)/((100%+$C$2/12)^$I$2-1))</f>
        <v/>
      </c>
      <c r="M395" s="44"/>
      <c r="P395" s="44" t="str">
        <f t="shared" si="48"/>
        <v/>
      </c>
      <c r="Q395" s="44" t="str">
        <f t="shared" si="53"/>
        <v/>
      </c>
      <c r="R395" s="2" t="str">
        <f t="shared" si="54"/>
        <v/>
      </c>
      <c r="S395" s="12" t="str">
        <f t="shared" si="49"/>
        <v/>
      </c>
    </row>
    <row r="396" spans="1:19" x14ac:dyDescent="0.35">
      <c r="A396" s="1" t="str">
        <f t="shared" si="50"/>
        <v/>
      </c>
      <c r="B396" s="4" t="str">
        <f t="shared" si="51"/>
        <v/>
      </c>
      <c r="C396" s="4" t="str">
        <f>IF(A396="",IF(A395="","",SUM($C$6:C395)),B396*$C$2/12)</f>
        <v/>
      </c>
      <c r="D396" s="4" t="str">
        <f>IF(A396="",IF(A395="","",SUM($D$6:D395)),($B$6/$I$2))</f>
        <v/>
      </c>
      <c r="E396" s="4" t="str">
        <f>IF(A396="",IF(A395="","",SUM($E$6:E395)),C396+D396)</f>
        <v/>
      </c>
      <c r="G396" s="1" t="str">
        <f t="shared" si="55"/>
        <v/>
      </c>
      <c r="H396" s="4" t="str">
        <f t="shared" si="52"/>
        <v/>
      </c>
      <c r="I396" s="4" t="str">
        <f>IF(G396="",IF(G395="","",SUM($I$6:I395)),H396*$C$2/12)</f>
        <v/>
      </c>
      <c r="J396" s="4" t="str">
        <f>IF(G396="",IF(G395="","",SUM($J$6:J395)),K396-I396)</f>
        <v/>
      </c>
      <c r="K396" s="4" t="str">
        <f>IF(G396="",IF(G395="","",SUM(K$6:K395)),$H$6*(100%+$C$2/12)^$I$2*($C$2/12)/((100%+$C$2/12)^$I$2-1))</f>
        <v/>
      </c>
      <c r="M396" s="44"/>
      <c r="P396" s="44" t="str">
        <f t="shared" si="48"/>
        <v/>
      </c>
      <c r="Q396" s="44" t="str">
        <f t="shared" si="53"/>
        <v/>
      </c>
      <c r="R396" s="2" t="str">
        <f t="shared" si="54"/>
        <v/>
      </c>
      <c r="S396" s="12" t="str">
        <f t="shared" si="49"/>
        <v/>
      </c>
    </row>
    <row r="397" spans="1:19" x14ac:dyDescent="0.35">
      <c r="A397" s="1" t="str">
        <f t="shared" si="50"/>
        <v/>
      </c>
      <c r="B397" s="4" t="str">
        <f t="shared" si="51"/>
        <v/>
      </c>
      <c r="C397" s="4" t="str">
        <f>IF(A397="",IF(A396="","",SUM($C$6:C396)),B397*$C$2/12)</f>
        <v/>
      </c>
      <c r="D397" s="4" t="str">
        <f>IF(A397="",IF(A396="","",SUM($D$6:D396)),($B$6/$I$2))</f>
        <v/>
      </c>
      <c r="E397" s="4" t="str">
        <f>IF(A397="",IF(A396="","",SUM($E$6:E396)),C397+D397)</f>
        <v/>
      </c>
      <c r="G397" s="1" t="str">
        <f t="shared" si="55"/>
        <v/>
      </c>
      <c r="H397" s="4" t="str">
        <f t="shared" si="52"/>
        <v/>
      </c>
      <c r="I397" s="4" t="str">
        <f>IF(G397="",IF(G396="","",SUM($I$6:I396)),H397*$C$2/12)</f>
        <v/>
      </c>
      <c r="J397" s="4" t="str">
        <f>IF(G397="",IF(G396="","",SUM($J$6:J396)),K397-I397)</f>
        <v/>
      </c>
      <c r="K397" s="4" t="str">
        <f>IF(G397="",IF(G396="","",SUM(K$6:K396)),$H$6*(100%+$C$2/12)^$I$2*($C$2/12)/((100%+$C$2/12)^$I$2-1))</f>
        <v/>
      </c>
      <c r="M397" s="44"/>
      <c r="P397" s="44" t="str">
        <f t="shared" si="48"/>
        <v/>
      </c>
      <c r="Q397" s="44" t="str">
        <f t="shared" si="53"/>
        <v/>
      </c>
      <c r="R397" s="2" t="str">
        <f t="shared" si="54"/>
        <v/>
      </c>
      <c r="S397" s="12" t="str">
        <f t="shared" si="49"/>
        <v/>
      </c>
    </row>
    <row r="398" spans="1:19" x14ac:dyDescent="0.35">
      <c r="A398" s="1" t="str">
        <f t="shared" si="50"/>
        <v/>
      </c>
      <c r="B398" s="4" t="str">
        <f t="shared" si="51"/>
        <v/>
      </c>
      <c r="C398" s="4" t="str">
        <f>IF(A398="",IF(A397="","",SUM($C$6:C397)),B398*$C$2/12)</f>
        <v/>
      </c>
      <c r="D398" s="4" t="str">
        <f>IF(A398="",IF(A397="","",SUM($D$6:D397)),($B$6/$I$2))</f>
        <v/>
      </c>
      <c r="E398" s="4" t="str">
        <f>IF(A398="",IF(A397="","",SUM($E$6:E397)),C398+D398)</f>
        <v/>
      </c>
      <c r="G398" s="1" t="str">
        <f t="shared" si="55"/>
        <v/>
      </c>
      <c r="H398" s="4" t="str">
        <f t="shared" si="52"/>
        <v/>
      </c>
      <c r="I398" s="4" t="str">
        <f>IF(G398="",IF(G397="","",SUM($I$6:I397)),H398*$C$2/12)</f>
        <v/>
      </c>
      <c r="J398" s="4" t="str">
        <f>IF(G398="",IF(G397="","",SUM($J$6:J397)),K398-I398)</f>
        <v/>
      </c>
      <c r="K398" s="4" t="str">
        <f>IF(G398="",IF(G397="","",SUM(K$6:K397)),$H$6*(100%+$C$2/12)^$I$2*($C$2/12)/((100%+$C$2/12)^$I$2-1))</f>
        <v/>
      </c>
      <c r="M398" s="44"/>
      <c r="P398" s="44" t="str">
        <f t="shared" si="48"/>
        <v/>
      </c>
      <c r="Q398" s="44" t="str">
        <f t="shared" si="53"/>
        <v/>
      </c>
      <c r="R398" s="2" t="str">
        <f t="shared" si="54"/>
        <v/>
      </c>
      <c r="S398" s="12" t="str">
        <f t="shared" si="49"/>
        <v/>
      </c>
    </row>
    <row r="399" spans="1:19" x14ac:dyDescent="0.35">
      <c r="A399" s="1" t="str">
        <f t="shared" si="50"/>
        <v/>
      </c>
      <c r="B399" s="4" t="str">
        <f t="shared" si="51"/>
        <v/>
      </c>
      <c r="C399" s="4" t="str">
        <f>IF(A399="",IF(A398="","",SUM($C$6:C398)),B399*$C$2/12)</f>
        <v/>
      </c>
      <c r="D399" s="4" t="str">
        <f>IF(A399="",IF(A398="","",SUM($D$6:D398)),($B$6/$I$2))</f>
        <v/>
      </c>
      <c r="E399" s="4" t="str">
        <f>IF(A399="",IF(A398="","",SUM($E$6:E398)),C399+D399)</f>
        <v/>
      </c>
      <c r="G399" s="1" t="str">
        <f t="shared" si="55"/>
        <v/>
      </c>
      <c r="H399" s="4" t="str">
        <f t="shared" si="52"/>
        <v/>
      </c>
      <c r="I399" s="4" t="str">
        <f>IF(G399="",IF(G398="","",SUM($I$6:I398)),H399*$C$2/12)</f>
        <v/>
      </c>
      <c r="J399" s="4" t="str">
        <f>IF(G399="",IF(G398="","",SUM($J$6:J398)),K399-I399)</f>
        <v/>
      </c>
      <c r="K399" s="4" t="str">
        <f>IF(G399="",IF(G398="","",SUM(K$6:K398)),$H$6*(100%+$C$2/12)^$I$2*($C$2/12)/((100%+$C$2/12)^$I$2-1))</f>
        <v/>
      </c>
      <c r="M399" s="44"/>
      <c r="P399" s="44" t="str">
        <f t="shared" si="48"/>
        <v/>
      </c>
      <c r="Q399" s="44" t="str">
        <f t="shared" si="53"/>
        <v/>
      </c>
      <c r="R399" s="2" t="str">
        <f t="shared" si="54"/>
        <v/>
      </c>
      <c r="S399" s="12" t="str">
        <f t="shared" si="49"/>
        <v/>
      </c>
    </row>
    <row r="400" spans="1:19" x14ac:dyDescent="0.35">
      <c r="A400" s="1" t="str">
        <f t="shared" si="50"/>
        <v/>
      </c>
      <c r="B400" s="4" t="str">
        <f t="shared" si="51"/>
        <v/>
      </c>
      <c r="C400" s="4" t="str">
        <f>IF(A400="",IF(A399="","",SUM($C$6:C399)),B400*$C$2/12)</f>
        <v/>
      </c>
      <c r="D400" s="4" t="str">
        <f>IF(A400="",IF(A399="","",SUM($D$6:D399)),($B$6/$I$2))</f>
        <v/>
      </c>
      <c r="E400" s="4" t="str">
        <f>IF(A400="",IF(A399="","",SUM($E$6:E399)),C400+D400)</f>
        <v/>
      </c>
      <c r="G400" s="1" t="str">
        <f t="shared" si="55"/>
        <v/>
      </c>
      <c r="H400" s="4" t="str">
        <f t="shared" si="52"/>
        <v/>
      </c>
      <c r="I400" s="4" t="str">
        <f>IF(G400="",IF(G399="","",SUM($I$6:I399)),H400*$C$2/12)</f>
        <v/>
      </c>
      <c r="J400" s="4" t="str">
        <f>IF(G400="",IF(G399="","",SUM($J$6:J399)),K400-I400)</f>
        <v/>
      </c>
      <c r="K400" s="4" t="str">
        <f>IF(G400="",IF(G399="","",SUM(K$6:K399)),$H$6*(100%+$C$2/12)^$I$2*($C$2/12)/((100%+$C$2/12)^$I$2-1))</f>
        <v/>
      </c>
      <c r="M400" s="44"/>
      <c r="P400" s="44" t="str">
        <f t="shared" si="48"/>
        <v/>
      </c>
      <c r="Q400" s="44" t="str">
        <f t="shared" si="53"/>
        <v/>
      </c>
      <c r="R400" s="2" t="str">
        <f t="shared" si="54"/>
        <v/>
      </c>
      <c r="S400" s="12" t="str">
        <f t="shared" si="49"/>
        <v/>
      </c>
    </row>
    <row r="401" spans="1:19" x14ac:dyDescent="0.35">
      <c r="A401" s="1" t="str">
        <f t="shared" si="50"/>
        <v/>
      </c>
      <c r="B401" s="4" t="str">
        <f t="shared" si="51"/>
        <v/>
      </c>
      <c r="C401" s="4" t="str">
        <f>IF(A401="",IF(A400="","",SUM($C$6:C400)),B401*$C$2/12)</f>
        <v/>
      </c>
      <c r="D401" s="4" t="str">
        <f>IF(A401="",IF(A400="","",SUM($D$6:D400)),($B$6/$I$2))</f>
        <v/>
      </c>
      <c r="E401" s="4" t="str">
        <f>IF(A401="",IF(A400="","",SUM($E$6:E400)),C401+D401)</f>
        <v/>
      </c>
      <c r="G401" s="1" t="str">
        <f t="shared" si="55"/>
        <v/>
      </c>
      <c r="H401" s="4" t="str">
        <f t="shared" si="52"/>
        <v/>
      </c>
      <c r="I401" s="4" t="str">
        <f>IF(G401="",IF(G400="","",SUM($I$6:I400)),H401*$C$2/12)</f>
        <v/>
      </c>
      <c r="J401" s="4" t="str">
        <f>IF(G401="",IF(G400="","",SUM($J$6:J400)),K401-I401)</f>
        <v/>
      </c>
      <c r="K401" s="4" t="str">
        <f>IF(G401="",IF(G400="","",SUM(K$6:K400)),$H$6*(100%+$C$2/12)^$I$2*($C$2/12)/((100%+$C$2/12)^$I$2-1))</f>
        <v/>
      </c>
      <c r="M401" s="44"/>
      <c r="P401" s="44" t="str">
        <f t="shared" si="48"/>
        <v/>
      </c>
      <c r="Q401" s="44" t="str">
        <f t="shared" si="53"/>
        <v/>
      </c>
      <c r="R401" s="2" t="str">
        <f t="shared" si="54"/>
        <v/>
      </c>
      <c r="S401" s="12" t="str">
        <f t="shared" si="49"/>
        <v/>
      </c>
    </row>
    <row r="402" spans="1:19" x14ac:dyDescent="0.35">
      <c r="A402" s="1" t="str">
        <f t="shared" si="50"/>
        <v/>
      </c>
      <c r="B402" s="4" t="str">
        <f t="shared" si="51"/>
        <v/>
      </c>
      <c r="C402" s="4" t="str">
        <f>IF(A402="",IF(A401="","",SUM($C$6:C401)),B402*$C$2/12)</f>
        <v/>
      </c>
      <c r="D402" s="4" t="str">
        <f>IF(A402="",IF(A401="","",SUM($D$6:D401)),($B$6/$I$2))</f>
        <v/>
      </c>
      <c r="E402" s="4" t="str">
        <f>IF(A402="",IF(A401="","",SUM($E$6:E401)),C402+D402)</f>
        <v/>
      </c>
      <c r="G402" s="1" t="str">
        <f t="shared" si="55"/>
        <v/>
      </c>
      <c r="H402" s="4" t="str">
        <f t="shared" si="52"/>
        <v/>
      </c>
      <c r="I402" s="4" t="str">
        <f>IF(G402="",IF(G401="","",SUM($I$6:I401)),H402*$C$2/12)</f>
        <v/>
      </c>
      <c r="J402" s="4" t="str">
        <f>IF(G402="",IF(G401="","",SUM($J$6:J401)),K402-I402)</f>
        <v/>
      </c>
      <c r="K402" s="4" t="str">
        <f>IF(G402="",IF(G401="","",SUM(K$6:K401)),$H$6*(100%+$C$2/12)^$I$2*($C$2/12)/((100%+$C$2/12)^$I$2-1))</f>
        <v/>
      </c>
      <c r="M402" s="44"/>
      <c r="P402" s="44" t="str">
        <f t="shared" si="48"/>
        <v/>
      </c>
      <c r="Q402" s="44" t="str">
        <f t="shared" si="53"/>
        <v/>
      </c>
      <c r="R402" s="2" t="str">
        <f t="shared" si="54"/>
        <v/>
      </c>
      <c r="S402" s="12" t="str">
        <f t="shared" si="49"/>
        <v/>
      </c>
    </row>
    <row r="403" spans="1:19" x14ac:dyDescent="0.35">
      <c r="A403" s="1" t="str">
        <f t="shared" si="50"/>
        <v/>
      </c>
      <c r="B403" s="4" t="str">
        <f t="shared" si="51"/>
        <v/>
      </c>
      <c r="C403" s="4" t="str">
        <f>IF(A403="",IF(A402="","",SUM($C$6:C402)),B403*$C$2/12)</f>
        <v/>
      </c>
      <c r="D403" s="4" t="str">
        <f>IF(A403="",IF(A402="","",SUM($D$6:D402)),($B$6/$I$2))</f>
        <v/>
      </c>
      <c r="E403" s="4" t="str">
        <f>IF(A403="",IF(A402="","",SUM($E$6:E402)),C403+D403)</f>
        <v/>
      </c>
      <c r="G403" s="1" t="str">
        <f t="shared" si="55"/>
        <v/>
      </c>
      <c r="H403" s="4" t="str">
        <f t="shared" si="52"/>
        <v/>
      </c>
      <c r="I403" s="4" t="str">
        <f>IF(G403="",IF(G402="","",SUM($I$6:I402)),H403*$C$2/12)</f>
        <v/>
      </c>
      <c r="J403" s="4" t="str">
        <f>IF(G403="",IF(G402="","",SUM($J$6:J402)),K403-I403)</f>
        <v/>
      </c>
      <c r="K403" s="4" t="str">
        <f>IF(G403="",IF(G402="","",SUM(K$6:K402)),$H$6*(100%+$C$2/12)^$I$2*($C$2/12)/((100%+$C$2/12)^$I$2-1))</f>
        <v/>
      </c>
      <c r="M403" s="44"/>
      <c r="P403" s="44" t="str">
        <f t="shared" si="48"/>
        <v/>
      </c>
      <c r="Q403" s="44" t="str">
        <f t="shared" si="53"/>
        <v/>
      </c>
      <c r="R403" s="2" t="str">
        <f t="shared" si="54"/>
        <v/>
      </c>
      <c r="S403" s="12" t="str">
        <f t="shared" si="49"/>
        <v/>
      </c>
    </row>
    <row r="404" spans="1:19" x14ac:dyDescent="0.35">
      <c r="A404" s="1" t="str">
        <f t="shared" si="50"/>
        <v/>
      </c>
      <c r="B404" s="4" t="str">
        <f t="shared" si="51"/>
        <v/>
      </c>
      <c r="C404" s="4" t="str">
        <f>IF(A404="",IF(A403="","",SUM($C$6:C403)),B404*$C$2/12)</f>
        <v/>
      </c>
      <c r="D404" s="4" t="str">
        <f>IF(A404="",IF(A403="","",SUM($D$6:D403)),($B$6/$I$2))</f>
        <v/>
      </c>
      <c r="E404" s="4" t="str">
        <f>IF(A404="",IF(A403="","",SUM($E$6:E403)),C404+D404)</f>
        <v/>
      </c>
      <c r="G404" s="1" t="str">
        <f t="shared" si="55"/>
        <v/>
      </c>
      <c r="H404" s="4" t="str">
        <f t="shared" si="52"/>
        <v/>
      </c>
      <c r="I404" s="4" t="str">
        <f>IF(G404="",IF(G403="","",SUM($I$6:I403)),H404*$C$2/12)</f>
        <v/>
      </c>
      <c r="J404" s="4" t="str">
        <f>IF(G404="",IF(G403="","",SUM($J$6:J403)),K404-I404)</f>
        <v/>
      </c>
      <c r="K404" s="4" t="str">
        <f>IF(G404="",IF(G403="","",SUM(K$6:K403)),$H$6*(100%+$C$2/12)^$I$2*($C$2/12)/((100%+$C$2/12)^$I$2-1))</f>
        <v/>
      </c>
      <c r="M404" s="44"/>
      <c r="P404" s="44" t="str">
        <f t="shared" si="48"/>
        <v/>
      </c>
      <c r="Q404" s="44" t="str">
        <f t="shared" si="53"/>
        <v/>
      </c>
      <c r="R404" s="2" t="str">
        <f t="shared" si="54"/>
        <v/>
      </c>
      <c r="S404" s="12" t="str">
        <f t="shared" si="49"/>
        <v/>
      </c>
    </row>
    <row r="405" spans="1:19" x14ac:dyDescent="0.35">
      <c r="A405" s="1" t="str">
        <f t="shared" si="50"/>
        <v/>
      </c>
      <c r="B405" s="4" t="str">
        <f t="shared" si="51"/>
        <v/>
      </c>
      <c r="C405" s="4" t="str">
        <f>IF(A405="",IF(A404="","",SUM($C$6:C404)),B405*$C$2/12)</f>
        <v/>
      </c>
      <c r="D405" s="4" t="str">
        <f>IF(A405="",IF(A404="","",SUM($D$6:D404)),($B$6/$I$2))</f>
        <v/>
      </c>
      <c r="E405" s="4" t="str">
        <f>IF(A405="",IF(A404="","",SUM($E$6:E404)),C405+D405)</f>
        <v/>
      </c>
      <c r="G405" s="1" t="str">
        <f t="shared" si="55"/>
        <v/>
      </c>
      <c r="H405" s="4" t="str">
        <f t="shared" si="52"/>
        <v/>
      </c>
      <c r="I405" s="4" t="str">
        <f>IF(G405="",IF(G404="","",SUM($I$6:I404)),H405*$C$2/12)</f>
        <v/>
      </c>
      <c r="J405" s="4" t="str">
        <f>IF(G405="",IF(G404="","",SUM($J$6:J404)),K405-I405)</f>
        <v/>
      </c>
      <c r="K405" s="4" t="str">
        <f>IF(G405="",IF(G404="","",SUM(K$6:K404)),$H$6*(100%+$C$2/12)^$I$2*($C$2/12)/((100%+$C$2/12)^$I$2-1))</f>
        <v/>
      </c>
      <c r="M405" s="44"/>
      <c r="P405" s="44" t="str">
        <f t="shared" si="48"/>
        <v/>
      </c>
      <c r="Q405" s="44" t="str">
        <f t="shared" si="53"/>
        <v/>
      </c>
      <c r="R405" s="2" t="str">
        <f t="shared" si="54"/>
        <v/>
      </c>
      <c r="S405" s="12" t="str">
        <f t="shared" si="49"/>
        <v/>
      </c>
    </row>
    <row r="406" spans="1:19" x14ac:dyDescent="0.35">
      <c r="A406" s="1" t="str">
        <f t="shared" si="50"/>
        <v/>
      </c>
      <c r="B406" s="4" t="str">
        <f t="shared" si="51"/>
        <v/>
      </c>
      <c r="C406" s="4" t="str">
        <f>IF(A406="",IF(A405="","",SUM($C$6:C405)),B406*$C$2/12)</f>
        <v/>
      </c>
      <c r="D406" s="4" t="str">
        <f>IF(A406="",IF(A405="","",SUM($D$6:D405)),($B$6/$I$2))</f>
        <v/>
      </c>
      <c r="E406" s="4" t="str">
        <f>IF(A406="",IF(A405="","",SUM($E$6:E405)),C406+D406)</f>
        <v/>
      </c>
      <c r="G406" s="1" t="str">
        <f t="shared" si="55"/>
        <v/>
      </c>
      <c r="H406" s="4" t="str">
        <f t="shared" si="52"/>
        <v/>
      </c>
      <c r="I406" s="4" t="str">
        <f>IF(G406="",IF(G405="","",SUM($I$6:I405)),H406*$C$2/12)</f>
        <v/>
      </c>
      <c r="J406" s="4" t="str">
        <f>IF(G406="",IF(G405="","",SUM($J$6:J405)),K406-I406)</f>
        <v/>
      </c>
      <c r="K406" s="4" t="str">
        <f>IF(G406="",IF(G405="","",SUM(K$6:K405)),$H$6*(100%+$C$2/12)^$I$2*($C$2/12)/((100%+$C$2/12)^$I$2-1))</f>
        <v/>
      </c>
      <c r="M406" s="44"/>
      <c r="P406" s="44" t="str">
        <f t="shared" si="48"/>
        <v/>
      </c>
      <c r="Q406" s="44" t="str">
        <f t="shared" si="53"/>
        <v/>
      </c>
      <c r="R406" s="2" t="str">
        <f t="shared" si="54"/>
        <v/>
      </c>
      <c r="S406" s="12" t="str">
        <f t="shared" si="49"/>
        <v/>
      </c>
    </row>
    <row r="407" spans="1:19" x14ac:dyDescent="0.35">
      <c r="A407" s="1" t="str">
        <f t="shared" si="50"/>
        <v/>
      </c>
      <c r="B407" s="4" t="str">
        <f t="shared" si="51"/>
        <v/>
      </c>
      <c r="C407" s="4" t="str">
        <f>IF(A407="",IF(A406="","",SUM($C$6:C406)),B407*$C$2/12)</f>
        <v/>
      </c>
      <c r="D407" s="4" t="str">
        <f>IF(A407="",IF(A406="","",SUM($D$6:D406)),($B$6/$I$2))</f>
        <v/>
      </c>
      <c r="E407" s="4" t="str">
        <f>IF(A407="",IF(A406="","",SUM($E$6:E406)),C407+D407)</f>
        <v/>
      </c>
      <c r="G407" s="1" t="str">
        <f t="shared" si="55"/>
        <v/>
      </c>
      <c r="H407" s="4" t="str">
        <f t="shared" si="52"/>
        <v/>
      </c>
      <c r="I407" s="4" t="str">
        <f>IF(G407="",IF(G406="","",SUM($I$6:I406)),H407*$C$2/12)</f>
        <v/>
      </c>
      <c r="J407" s="4" t="str">
        <f>IF(G407="",IF(G406="","",SUM($J$6:J406)),K407-I407)</f>
        <v/>
      </c>
      <c r="K407" s="4" t="str">
        <f>IF(G407="",IF(G406="","",SUM(K$6:K406)),$H$6*(100%+$C$2/12)^$I$2*($C$2/12)/((100%+$C$2/12)^$I$2-1))</f>
        <v/>
      </c>
      <c r="M407" s="44"/>
      <c r="P407" s="44" t="str">
        <f t="shared" si="48"/>
        <v/>
      </c>
      <c r="Q407" s="44" t="str">
        <f t="shared" si="53"/>
        <v/>
      </c>
      <c r="R407" s="2" t="str">
        <f t="shared" si="54"/>
        <v/>
      </c>
      <c r="S407" s="12" t="str">
        <f t="shared" si="49"/>
        <v/>
      </c>
    </row>
    <row r="408" spans="1:19" x14ac:dyDescent="0.35">
      <c r="A408" s="1" t="str">
        <f t="shared" si="50"/>
        <v/>
      </c>
      <c r="B408" s="4" t="str">
        <f t="shared" si="51"/>
        <v/>
      </c>
      <c r="C408" s="4" t="str">
        <f>IF(A408="",IF(A407="","",SUM($C$6:C407)),B408*$C$2/12)</f>
        <v/>
      </c>
      <c r="D408" s="4" t="str">
        <f>IF(A408="",IF(A407="","",SUM($D$6:D407)),($B$6/$I$2))</f>
        <v/>
      </c>
      <c r="E408" s="4" t="str">
        <f>IF(A408="",IF(A407="","",SUM($E$6:E407)),C408+D408)</f>
        <v/>
      </c>
      <c r="G408" s="1" t="str">
        <f t="shared" si="55"/>
        <v/>
      </c>
      <c r="H408" s="4" t="str">
        <f t="shared" si="52"/>
        <v/>
      </c>
      <c r="I408" s="4" t="str">
        <f>IF(G408="",IF(G407="","",SUM($I$6:I407)),H408*$C$2/12)</f>
        <v/>
      </c>
      <c r="J408" s="4" t="str">
        <f>IF(G408="",IF(G407="","",SUM($J$6:J407)),K408-I408)</f>
        <v/>
      </c>
      <c r="K408" s="4" t="str">
        <f>IF(G408="",IF(G407="","",SUM(K$6:K407)),$H$6*(100%+$C$2/12)^$I$2*($C$2/12)/((100%+$C$2/12)^$I$2-1))</f>
        <v/>
      </c>
      <c r="M408" s="44"/>
      <c r="P408" s="44" t="str">
        <f t="shared" si="48"/>
        <v/>
      </c>
      <c r="Q408" s="44" t="str">
        <f t="shared" si="53"/>
        <v/>
      </c>
      <c r="R408" s="2" t="str">
        <f t="shared" si="54"/>
        <v/>
      </c>
      <c r="S408" s="12" t="str">
        <f t="shared" si="49"/>
        <v/>
      </c>
    </row>
    <row r="409" spans="1:19" x14ac:dyDescent="0.35">
      <c r="A409" s="1" t="str">
        <f t="shared" si="50"/>
        <v/>
      </c>
      <c r="B409" s="4" t="str">
        <f t="shared" si="51"/>
        <v/>
      </c>
      <c r="C409" s="4" t="str">
        <f>IF(A409="",IF(A408="","",SUM($C$6:C408)),B409*$C$2/12)</f>
        <v/>
      </c>
      <c r="D409" s="4" t="str">
        <f>IF(A409="",IF(A408="","",SUM($D$6:D408)),($B$6/$I$2))</f>
        <v/>
      </c>
      <c r="E409" s="4" t="str">
        <f>IF(A409="",IF(A408="","",SUM($E$6:E408)),C409+D409)</f>
        <v/>
      </c>
      <c r="G409" s="1" t="str">
        <f t="shared" si="55"/>
        <v/>
      </c>
      <c r="H409" s="4" t="str">
        <f t="shared" si="52"/>
        <v/>
      </c>
      <c r="I409" s="4" t="str">
        <f>IF(G409="",IF(G408="","",SUM($I$6:I408)),H409*$C$2/12)</f>
        <v/>
      </c>
      <c r="J409" s="4" t="str">
        <f>IF(G409="",IF(G408="","",SUM($J$6:J408)),K409-I409)</f>
        <v/>
      </c>
      <c r="K409" s="4" t="str">
        <f>IF(G409="",IF(G408="","",SUM(K$6:K408)),$H$6*(100%+$C$2/12)^$I$2*($C$2/12)/((100%+$C$2/12)^$I$2-1))</f>
        <v/>
      </c>
      <c r="M409" s="44"/>
      <c r="P409" s="44" t="str">
        <f t="shared" si="48"/>
        <v/>
      </c>
      <c r="Q409" s="44" t="str">
        <f t="shared" si="53"/>
        <v/>
      </c>
      <c r="R409" s="2" t="str">
        <f t="shared" si="54"/>
        <v/>
      </c>
      <c r="S409" s="12" t="str">
        <f t="shared" si="49"/>
        <v/>
      </c>
    </row>
    <row r="410" spans="1:19" x14ac:dyDescent="0.35">
      <c r="A410" s="1" t="str">
        <f t="shared" si="50"/>
        <v/>
      </c>
      <c r="B410" s="4" t="str">
        <f t="shared" si="51"/>
        <v/>
      </c>
      <c r="C410" s="4" t="str">
        <f>IF(A410="",IF(A409="","",SUM($C$6:C409)),B410*$C$2/12)</f>
        <v/>
      </c>
      <c r="D410" s="4" t="str">
        <f>IF(A410="",IF(A409="","",SUM($D$6:D409)),($B$6/$I$2))</f>
        <v/>
      </c>
      <c r="E410" s="4" t="str">
        <f>IF(A410="",IF(A409="","",SUM($E$6:E409)),C410+D410)</f>
        <v/>
      </c>
      <c r="G410" s="1" t="str">
        <f t="shared" si="55"/>
        <v/>
      </c>
      <c r="H410" s="4" t="str">
        <f t="shared" si="52"/>
        <v/>
      </c>
      <c r="I410" s="4" t="str">
        <f>IF(G410="",IF(G409="","",SUM($I$6:I409)),H410*$C$2/12)</f>
        <v/>
      </c>
      <c r="J410" s="4" t="str">
        <f>IF(G410="",IF(G409="","",SUM($J$6:J409)),K410-I410)</f>
        <v/>
      </c>
      <c r="K410" s="4" t="str">
        <f>IF(G410="",IF(G409="","",SUM(K$6:K409)),$H$6*(100%+$C$2/12)^$I$2*($C$2/12)/((100%+$C$2/12)^$I$2-1))</f>
        <v/>
      </c>
      <c r="M410" s="44"/>
      <c r="P410" s="44" t="str">
        <f t="shared" si="48"/>
        <v/>
      </c>
      <c r="Q410" s="44" t="str">
        <f t="shared" si="53"/>
        <v/>
      </c>
      <c r="R410" s="2" t="str">
        <f t="shared" si="54"/>
        <v/>
      </c>
      <c r="S410" s="12" t="str">
        <f t="shared" si="49"/>
        <v/>
      </c>
    </row>
    <row r="411" spans="1:19" x14ac:dyDescent="0.35">
      <c r="A411" s="1" t="str">
        <f t="shared" si="50"/>
        <v/>
      </c>
      <c r="B411" s="4" t="str">
        <f t="shared" si="51"/>
        <v/>
      </c>
      <c r="C411" s="4" t="str">
        <f>IF(A411="",IF(A410="","",SUM($C$6:C410)),B411*$C$2/12)</f>
        <v/>
      </c>
      <c r="D411" s="4" t="str">
        <f>IF(A411="",IF(A410="","",SUM($D$6:D410)),($B$6/$I$2))</f>
        <v/>
      </c>
      <c r="E411" s="4" t="str">
        <f>IF(A411="",IF(A410="","",SUM($E$6:E410)),C411+D411)</f>
        <v/>
      </c>
      <c r="G411" s="1" t="str">
        <f t="shared" si="55"/>
        <v/>
      </c>
      <c r="H411" s="4" t="str">
        <f t="shared" si="52"/>
        <v/>
      </c>
      <c r="I411" s="4" t="str">
        <f>IF(G411="",IF(G410="","",SUM($I$6:I410)),H411*$C$2/12)</f>
        <v/>
      </c>
      <c r="J411" s="4" t="str">
        <f>IF(G411="",IF(G410="","",SUM($J$6:J410)),K411-I411)</f>
        <v/>
      </c>
      <c r="K411" s="4" t="str">
        <f>IF(G411="",IF(G410="","",SUM(K$6:K410)),$H$6*(100%+$C$2/12)^$I$2*($C$2/12)/((100%+$C$2/12)^$I$2-1))</f>
        <v/>
      </c>
      <c r="M411" s="44"/>
      <c r="P411" s="44" t="str">
        <f t="shared" ref="P411:P474" si="56">IF(A411="","",D411/B411)</f>
        <v/>
      </c>
      <c r="Q411" s="44" t="str">
        <f t="shared" si="53"/>
        <v/>
      </c>
      <c r="R411" s="2" t="str">
        <f t="shared" si="54"/>
        <v/>
      </c>
      <c r="S411" s="12" t="str">
        <f t="shared" si="49"/>
        <v/>
      </c>
    </row>
    <row r="412" spans="1:19" x14ac:dyDescent="0.35">
      <c r="A412" s="1" t="str">
        <f t="shared" si="50"/>
        <v/>
      </c>
      <c r="B412" s="4" t="str">
        <f t="shared" si="51"/>
        <v/>
      </c>
      <c r="C412" s="4" t="str">
        <f>IF(A412="",IF(A411="","",SUM($C$6:C411)),B412*$C$2/12)</f>
        <v/>
      </c>
      <c r="D412" s="4" t="str">
        <f>IF(A412="",IF(A411="","",SUM($D$6:D411)),($B$6/$I$2))</f>
        <v/>
      </c>
      <c r="E412" s="4" t="str">
        <f>IF(A412="",IF(A411="","",SUM($E$6:E411)),C412+D412)</f>
        <v/>
      </c>
      <c r="G412" s="1" t="str">
        <f t="shared" si="55"/>
        <v/>
      </c>
      <c r="H412" s="4" t="str">
        <f t="shared" si="52"/>
        <v/>
      </c>
      <c r="I412" s="4" t="str">
        <f>IF(G412="",IF(G411="","",SUM($I$6:I411)),H412*$C$2/12)</f>
        <v/>
      </c>
      <c r="J412" s="4" t="str">
        <f>IF(G412="",IF(G411="","",SUM($J$6:J411)),K412-I412)</f>
        <v/>
      </c>
      <c r="K412" s="4" t="str">
        <f>IF(G412="",IF(G411="","",SUM(K$6:K411)),$H$6*(100%+$C$2/12)^$I$2*($C$2/12)/((100%+$C$2/12)^$I$2-1))</f>
        <v/>
      </c>
      <c r="M412" s="44"/>
      <c r="P412" s="44" t="str">
        <f t="shared" si="56"/>
        <v/>
      </c>
      <c r="Q412" s="44" t="str">
        <f t="shared" si="53"/>
        <v/>
      </c>
      <c r="R412" s="2" t="str">
        <f t="shared" si="54"/>
        <v/>
      </c>
      <c r="S412" s="12" t="str">
        <f t="shared" si="49"/>
        <v/>
      </c>
    </row>
    <row r="413" spans="1:19" x14ac:dyDescent="0.35">
      <c r="A413" s="1" t="str">
        <f t="shared" si="50"/>
        <v/>
      </c>
      <c r="B413" s="4" t="str">
        <f t="shared" si="51"/>
        <v/>
      </c>
      <c r="C413" s="4" t="str">
        <f>IF(A413="",IF(A412="","",SUM($C$6:C412)),B413*$C$2/12)</f>
        <v/>
      </c>
      <c r="D413" s="4" t="str">
        <f>IF(A413="",IF(A412="","",SUM($D$6:D412)),($B$6/$I$2))</f>
        <v/>
      </c>
      <c r="E413" s="4" t="str">
        <f>IF(A413="",IF(A412="","",SUM($E$6:E412)),C413+D413)</f>
        <v/>
      </c>
      <c r="G413" s="1" t="str">
        <f t="shared" si="55"/>
        <v/>
      </c>
      <c r="H413" s="4" t="str">
        <f t="shared" si="52"/>
        <v/>
      </c>
      <c r="I413" s="4" t="str">
        <f>IF(G413="",IF(G412="","",SUM($I$6:I412)),H413*$C$2/12)</f>
        <v/>
      </c>
      <c r="J413" s="4" t="str">
        <f>IF(G413="",IF(G412="","",SUM($J$6:J412)),K413-I413)</f>
        <v/>
      </c>
      <c r="K413" s="4" t="str">
        <f>IF(G413="",IF(G412="","",SUM(K$6:K412)),$H$6*(100%+$C$2/12)^$I$2*($C$2/12)/((100%+$C$2/12)^$I$2-1))</f>
        <v/>
      </c>
      <c r="M413" s="44"/>
      <c r="P413" s="44" t="str">
        <f t="shared" si="56"/>
        <v/>
      </c>
      <c r="Q413" s="44" t="str">
        <f t="shared" si="53"/>
        <v/>
      </c>
      <c r="R413" s="2" t="str">
        <f t="shared" si="54"/>
        <v/>
      </c>
      <c r="S413" s="12" t="str">
        <f t="shared" si="49"/>
        <v/>
      </c>
    </row>
    <row r="414" spans="1:19" x14ac:dyDescent="0.35">
      <c r="A414" s="1" t="str">
        <f t="shared" si="50"/>
        <v/>
      </c>
      <c r="B414" s="4" t="str">
        <f t="shared" si="51"/>
        <v/>
      </c>
      <c r="C414" s="4" t="str">
        <f>IF(A414="",IF(A413="","",SUM($C$6:C413)),B414*$C$2/12)</f>
        <v/>
      </c>
      <c r="D414" s="4" t="str">
        <f>IF(A414="",IF(A413="","",SUM($D$6:D413)),($B$6/$I$2))</f>
        <v/>
      </c>
      <c r="E414" s="4" t="str">
        <f>IF(A414="",IF(A413="","",SUM($E$6:E413)),C414+D414)</f>
        <v/>
      </c>
      <c r="G414" s="1" t="str">
        <f t="shared" si="55"/>
        <v/>
      </c>
      <c r="H414" s="4" t="str">
        <f t="shared" si="52"/>
        <v/>
      </c>
      <c r="I414" s="4" t="str">
        <f>IF(G414="",IF(G413="","",SUM($I$6:I413)),H414*$C$2/12)</f>
        <v/>
      </c>
      <c r="J414" s="4" t="str">
        <f>IF(G414="",IF(G413="","",SUM($J$6:J413)),K414-I414)</f>
        <v/>
      </c>
      <c r="K414" s="4" t="str">
        <f>IF(G414="",IF(G413="","",SUM(K$6:K413)),$H$6*(100%+$C$2/12)^$I$2*($C$2/12)/((100%+$C$2/12)^$I$2-1))</f>
        <v/>
      </c>
      <c r="M414" s="44"/>
      <c r="P414" s="44" t="str">
        <f t="shared" si="56"/>
        <v/>
      </c>
      <c r="Q414" s="44" t="str">
        <f t="shared" si="53"/>
        <v/>
      </c>
      <c r="R414" s="2" t="str">
        <f t="shared" si="54"/>
        <v/>
      </c>
      <c r="S414" s="12" t="str">
        <f t="shared" si="49"/>
        <v/>
      </c>
    </row>
    <row r="415" spans="1:19" x14ac:dyDescent="0.35">
      <c r="A415" s="1" t="str">
        <f t="shared" si="50"/>
        <v/>
      </c>
      <c r="B415" s="4" t="str">
        <f t="shared" si="51"/>
        <v/>
      </c>
      <c r="C415" s="4" t="str">
        <f>IF(A415="",IF(A414="","",SUM($C$6:C414)),B415*$C$2/12)</f>
        <v/>
      </c>
      <c r="D415" s="4" t="str">
        <f>IF(A415="",IF(A414="","",SUM($D$6:D414)),($B$6/$I$2))</f>
        <v/>
      </c>
      <c r="E415" s="4" t="str">
        <f>IF(A415="",IF(A414="","",SUM($E$6:E414)),C415+D415)</f>
        <v/>
      </c>
      <c r="G415" s="1" t="str">
        <f t="shared" si="55"/>
        <v/>
      </c>
      <c r="H415" s="4" t="str">
        <f t="shared" si="52"/>
        <v/>
      </c>
      <c r="I415" s="4" t="str">
        <f>IF(G415="",IF(G414="","",SUM($I$6:I414)),H415*$C$2/12)</f>
        <v/>
      </c>
      <c r="J415" s="4" t="str">
        <f>IF(G415="",IF(G414="","",SUM($J$6:J414)),K415-I415)</f>
        <v/>
      </c>
      <c r="K415" s="4" t="str">
        <f>IF(G415="",IF(G414="","",SUM(K$6:K414)),$H$6*(100%+$C$2/12)^$I$2*($C$2/12)/((100%+$C$2/12)^$I$2-1))</f>
        <v/>
      </c>
      <c r="M415" s="44"/>
      <c r="P415" s="44" t="str">
        <f t="shared" si="56"/>
        <v/>
      </c>
      <c r="Q415" s="44" t="str">
        <f t="shared" si="53"/>
        <v/>
      </c>
      <c r="R415" s="2" t="str">
        <f t="shared" si="54"/>
        <v/>
      </c>
      <c r="S415" s="12" t="str">
        <f t="shared" si="49"/>
        <v/>
      </c>
    </row>
    <row r="416" spans="1:19" x14ac:dyDescent="0.35">
      <c r="A416" s="1" t="str">
        <f t="shared" si="50"/>
        <v/>
      </c>
      <c r="B416" s="4" t="str">
        <f t="shared" si="51"/>
        <v/>
      </c>
      <c r="C416" s="4" t="str">
        <f>IF(A416="",IF(A415="","",SUM($C$6:C415)),B416*$C$2/12)</f>
        <v/>
      </c>
      <c r="D416" s="4" t="str">
        <f>IF(A416="",IF(A415="","",SUM($D$6:D415)),($B$6/$I$2))</f>
        <v/>
      </c>
      <c r="E416" s="4" t="str">
        <f>IF(A416="",IF(A415="","",SUM($E$6:E415)),C416+D416)</f>
        <v/>
      </c>
      <c r="G416" s="1" t="str">
        <f t="shared" si="55"/>
        <v/>
      </c>
      <c r="H416" s="4" t="str">
        <f t="shared" si="52"/>
        <v/>
      </c>
      <c r="I416" s="4" t="str">
        <f>IF(G416="",IF(G415="","",SUM($I$6:I415)),H416*$C$2/12)</f>
        <v/>
      </c>
      <c r="J416" s="4" t="str">
        <f>IF(G416="",IF(G415="","",SUM($J$6:J415)),K416-I416)</f>
        <v/>
      </c>
      <c r="K416" s="4" t="str">
        <f>IF(G416="",IF(G415="","",SUM(K$6:K415)),$H$6*(100%+$C$2/12)^$I$2*($C$2/12)/((100%+$C$2/12)^$I$2-1))</f>
        <v/>
      </c>
      <c r="M416" s="44"/>
      <c r="P416" s="44" t="str">
        <f t="shared" si="56"/>
        <v/>
      </c>
      <c r="Q416" s="44" t="str">
        <f t="shared" si="53"/>
        <v/>
      </c>
      <c r="R416" s="2" t="str">
        <f t="shared" si="54"/>
        <v/>
      </c>
      <c r="S416" s="12" t="str">
        <f t="shared" si="49"/>
        <v/>
      </c>
    </row>
    <row r="417" spans="1:19" x14ac:dyDescent="0.35">
      <c r="A417" s="1" t="str">
        <f t="shared" si="50"/>
        <v/>
      </c>
      <c r="B417" s="4" t="str">
        <f t="shared" si="51"/>
        <v/>
      </c>
      <c r="C417" s="4" t="str">
        <f>IF(A417="",IF(A416="","",SUM($C$6:C416)),B417*$C$2/12)</f>
        <v/>
      </c>
      <c r="D417" s="4" t="str">
        <f>IF(A417="",IF(A416="","",SUM($D$6:D416)),($B$6/$I$2))</f>
        <v/>
      </c>
      <c r="E417" s="4" t="str">
        <f>IF(A417="",IF(A416="","",SUM($E$6:E416)),C417+D417)</f>
        <v/>
      </c>
      <c r="G417" s="1" t="str">
        <f t="shared" si="55"/>
        <v/>
      </c>
      <c r="H417" s="4" t="str">
        <f t="shared" si="52"/>
        <v/>
      </c>
      <c r="I417" s="4" t="str">
        <f>IF(G417="",IF(G416="","",SUM($I$6:I416)),H417*$C$2/12)</f>
        <v/>
      </c>
      <c r="J417" s="4" t="str">
        <f>IF(G417="",IF(G416="","",SUM($J$6:J416)),K417-I417)</f>
        <v/>
      </c>
      <c r="K417" s="4" t="str">
        <f>IF(G417="",IF(G416="","",SUM(K$6:K416)),$H$6*(100%+$C$2/12)^$I$2*($C$2/12)/((100%+$C$2/12)^$I$2-1))</f>
        <v/>
      </c>
      <c r="M417" s="44"/>
      <c r="P417" s="44" t="str">
        <f t="shared" si="56"/>
        <v/>
      </c>
      <c r="Q417" s="44" t="str">
        <f t="shared" si="53"/>
        <v/>
      </c>
      <c r="R417" s="2" t="str">
        <f t="shared" si="54"/>
        <v/>
      </c>
      <c r="S417" s="12" t="str">
        <f t="shared" si="49"/>
        <v/>
      </c>
    </row>
    <row r="418" spans="1:19" x14ac:dyDescent="0.35">
      <c r="A418" s="1" t="str">
        <f t="shared" si="50"/>
        <v/>
      </c>
      <c r="B418" s="4" t="str">
        <f t="shared" si="51"/>
        <v/>
      </c>
      <c r="C418" s="4" t="str">
        <f>IF(A418="",IF(A417="","",SUM($C$6:C417)),B418*$C$2/12)</f>
        <v/>
      </c>
      <c r="D418" s="4" t="str">
        <f>IF(A418="",IF(A417="","",SUM($D$6:D417)),($B$6/$I$2))</f>
        <v/>
      </c>
      <c r="E418" s="4" t="str">
        <f>IF(A418="",IF(A417="","",SUM($E$6:E417)),C418+D418)</f>
        <v/>
      </c>
      <c r="G418" s="1" t="str">
        <f t="shared" si="55"/>
        <v/>
      </c>
      <c r="H418" s="4" t="str">
        <f t="shared" si="52"/>
        <v/>
      </c>
      <c r="I418" s="4" t="str">
        <f>IF(G418="",IF(G417="","",SUM($I$6:I417)),H418*$C$2/12)</f>
        <v/>
      </c>
      <c r="J418" s="4" t="str">
        <f>IF(G418="",IF(G417="","",SUM($J$6:J417)),K418-I418)</f>
        <v/>
      </c>
      <c r="K418" s="4" t="str">
        <f>IF(G418="",IF(G417="","",SUM(K$6:K417)),$H$6*(100%+$C$2/12)^$I$2*($C$2/12)/((100%+$C$2/12)^$I$2-1))</f>
        <v/>
      </c>
      <c r="M418" s="44"/>
      <c r="P418" s="44" t="str">
        <f t="shared" si="56"/>
        <v/>
      </c>
      <c r="Q418" s="44" t="str">
        <f t="shared" si="53"/>
        <v/>
      </c>
      <c r="R418" s="2" t="str">
        <f t="shared" si="54"/>
        <v/>
      </c>
      <c r="S418" s="12" t="str">
        <f t="shared" si="49"/>
        <v/>
      </c>
    </row>
    <row r="419" spans="1:19" x14ac:dyDescent="0.35">
      <c r="A419" s="1" t="str">
        <f t="shared" si="50"/>
        <v/>
      </c>
      <c r="B419" s="4" t="str">
        <f t="shared" si="51"/>
        <v/>
      </c>
      <c r="C419" s="4" t="str">
        <f>IF(A419="",IF(A418="","",SUM($C$6:C418)),B419*$C$2/12)</f>
        <v/>
      </c>
      <c r="D419" s="4" t="str">
        <f>IF(A419="",IF(A418="","",SUM($D$6:D418)),($B$6/$I$2))</f>
        <v/>
      </c>
      <c r="E419" s="4" t="str">
        <f>IF(A419="",IF(A418="","",SUM($E$6:E418)),C419+D419)</f>
        <v/>
      </c>
      <c r="G419" s="1" t="str">
        <f t="shared" si="55"/>
        <v/>
      </c>
      <c r="H419" s="4" t="str">
        <f t="shared" si="52"/>
        <v/>
      </c>
      <c r="I419" s="4" t="str">
        <f>IF(G419="",IF(G418="","",SUM($I$6:I418)),H419*$C$2/12)</f>
        <v/>
      </c>
      <c r="J419" s="4" t="str">
        <f>IF(G419="",IF(G418="","",SUM($J$6:J418)),K419-I419)</f>
        <v/>
      </c>
      <c r="K419" s="4" t="str">
        <f>IF(G419="",IF(G418="","",SUM(K$6:K418)),$H$6*(100%+$C$2/12)^$I$2*($C$2/12)/((100%+$C$2/12)^$I$2-1))</f>
        <v/>
      </c>
      <c r="M419" s="44"/>
      <c r="P419" s="44" t="str">
        <f t="shared" si="56"/>
        <v/>
      </c>
      <c r="Q419" s="44" t="str">
        <f t="shared" si="53"/>
        <v/>
      </c>
      <c r="R419" s="2" t="str">
        <f t="shared" si="54"/>
        <v/>
      </c>
      <c r="S419" s="12" t="str">
        <f t="shared" si="49"/>
        <v/>
      </c>
    </row>
    <row r="420" spans="1:19" x14ac:dyDescent="0.35">
      <c r="A420" s="1" t="str">
        <f t="shared" si="50"/>
        <v/>
      </c>
      <c r="B420" s="4" t="str">
        <f t="shared" si="51"/>
        <v/>
      </c>
      <c r="C420" s="4" t="str">
        <f>IF(A420="",IF(A419="","",SUM($C$6:C419)),B420*$C$2/12)</f>
        <v/>
      </c>
      <c r="D420" s="4" t="str">
        <f>IF(A420="",IF(A419="","",SUM($D$6:D419)),($B$6/$I$2))</f>
        <v/>
      </c>
      <c r="E420" s="4" t="str">
        <f>IF(A420="",IF(A419="","",SUM($E$6:E419)),C420+D420)</f>
        <v/>
      </c>
      <c r="G420" s="1" t="str">
        <f t="shared" si="55"/>
        <v/>
      </c>
      <c r="H420" s="4" t="str">
        <f t="shared" si="52"/>
        <v/>
      </c>
      <c r="I420" s="4" t="str">
        <f>IF(G420="",IF(G419="","",SUM($I$6:I419)),H420*$C$2/12)</f>
        <v/>
      </c>
      <c r="J420" s="4" t="str">
        <f>IF(G420="",IF(G419="","",SUM($J$6:J419)),K420-I420)</f>
        <v/>
      </c>
      <c r="K420" s="4" t="str">
        <f>IF(G420="",IF(G419="","",SUM(K$6:K419)),$H$6*(100%+$C$2/12)^$I$2*($C$2/12)/((100%+$C$2/12)^$I$2-1))</f>
        <v/>
      </c>
      <c r="M420" s="44"/>
      <c r="P420" s="44" t="str">
        <f t="shared" si="56"/>
        <v/>
      </c>
      <c r="Q420" s="44" t="str">
        <f t="shared" si="53"/>
        <v/>
      </c>
      <c r="R420" s="2" t="str">
        <f t="shared" si="54"/>
        <v/>
      </c>
      <c r="S420" s="12" t="str">
        <f t="shared" si="49"/>
        <v/>
      </c>
    </row>
    <row r="421" spans="1:19" x14ac:dyDescent="0.35">
      <c r="A421" s="1" t="str">
        <f t="shared" si="50"/>
        <v/>
      </c>
      <c r="B421" s="4" t="str">
        <f t="shared" si="51"/>
        <v/>
      </c>
      <c r="C421" s="4" t="str">
        <f>IF(A421="",IF(A420="","",SUM($C$6:C420)),B421*$C$2/12)</f>
        <v/>
      </c>
      <c r="D421" s="4" t="str">
        <f>IF(A421="",IF(A420="","",SUM($D$6:D420)),($B$6/$I$2))</f>
        <v/>
      </c>
      <c r="E421" s="4" t="str">
        <f>IF(A421="",IF(A420="","",SUM($E$6:E420)),C421+D421)</f>
        <v/>
      </c>
      <c r="G421" s="1" t="str">
        <f t="shared" si="55"/>
        <v/>
      </c>
      <c r="H421" s="4" t="str">
        <f t="shared" si="52"/>
        <v/>
      </c>
      <c r="I421" s="4" t="str">
        <f>IF(G421="",IF(G420="","",SUM($I$6:I420)),H421*$C$2/12)</f>
        <v/>
      </c>
      <c r="J421" s="4" t="str">
        <f>IF(G421="",IF(G420="","",SUM($J$6:J420)),K421-I421)</f>
        <v/>
      </c>
      <c r="K421" s="4" t="str">
        <f>IF(G421="",IF(G420="","",SUM(K$6:K420)),$H$6*(100%+$C$2/12)^$I$2*($C$2/12)/((100%+$C$2/12)^$I$2-1))</f>
        <v/>
      </c>
      <c r="M421" s="44"/>
      <c r="P421" s="44" t="str">
        <f t="shared" si="56"/>
        <v/>
      </c>
      <c r="Q421" s="44" t="str">
        <f t="shared" si="53"/>
        <v/>
      </c>
      <c r="R421" s="2" t="str">
        <f t="shared" si="54"/>
        <v/>
      </c>
      <c r="S421" s="12" t="str">
        <f t="shared" si="49"/>
        <v/>
      </c>
    </row>
    <row r="422" spans="1:19" x14ac:dyDescent="0.35">
      <c r="A422" s="1" t="str">
        <f t="shared" si="50"/>
        <v/>
      </c>
      <c r="B422" s="4" t="str">
        <f t="shared" si="51"/>
        <v/>
      </c>
      <c r="C422" s="4" t="str">
        <f>IF(A422="",IF(A421="","",SUM($C$6:C421)),B422*$C$2/12)</f>
        <v/>
      </c>
      <c r="D422" s="4" t="str">
        <f>IF(A422="",IF(A421="","",SUM($D$6:D421)),($B$6/$I$2))</f>
        <v/>
      </c>
      <c r="E422" s="4" t="str">
        <f>IF(A422="",IF(A421="","",SUM($E$6:E421)),C422+D422)</f>
        <v/>
      </c>
      <c r="G422" s="1" t="str">
        <f t="shared" si="55"/>
        <v/>
      </c>
      <c r="H422" s="4" t="str">
        <f t="shared" si="52"/>
        <v/>
      </c>
      <c r="I422" s="4" t="str">
        <f>IF(G422="",IF(G421="","",SUM($I$6:I421)),H422*$C$2/12)</f>
        <v/>
      </c>
      <c r="J422" s="4" t="str">
        <f>IF(G422="",IF(G421="","",SUM($J$6:J421)),K422-I422)</f>
        <v/>
      </c>
      <c r="K422" s="4" t="str">
        <f>IF(G422="",IF(G421="","",SUM(K$6:K421)),$H$6*(100%+$C$2/12)^$I$2*($C$2/12)/((100%+$C$2/12)^$I$2-1))</f>
        <v/>
      </c>
      <c r="M422" s="44"/>
      <c r="P422" s="44" t="str">
        <f t="shared" si="56"/>
        <v/>
      </c>
      <c r="Q422" s="44" t="str">
        <f t="shared" si="53"/>
        <v/>
      </c>
      <c r="R422" s="2" t="str">
        <f t="shared" si="54"/>
        <v/>
      </c>
      <c r="S422" s="12" t="str">
        <f t="shared" si="49"/>
        <v/>
      </c>
    </row>
    <row r="423" spans="1:19" x14ac:dyDescent="0.35">
      <c r="A423" s="1" t="str">
        <f t="shared" si="50"/>
        <v/>
      </c>
      <c r="B423" s="4" t="str">
        <f t="shared" si="51"/>
        <v/>
      </c>
      <c r="C423" s="4" t="str">
        <f>IF(A423="",IF(A422="","",SUM($C$6:C422)),B423*$C$2/12)</f>
        <v/>
      </c>
      <c r="D423" s="4" t="str">
        <f>IF(A423="",IF(A422="","",SUM($D$6:D422)),($B$6/$I$2))</f>
        <v/>
      </c>
      <c r="E423" s="4" t="str">
        <f>IF(A423="",IF(A422="","",SUM($E$6:E422)),C423+D423)</f>
        <v/>
      </c>
      <c r="G423" s="1" t="str">
        <f t="shared" si="55"/>
        <v/>
      </c>
      <c r="H423" s="4" t="str">
        <f t="shared" si="52"/>
        <v/>
      </c>
      <c r="I423" s="4" t="str">
        <f>IF(G423="",IF(G422="","",SUM($I$6:I422)),H423*$C$2/12)</f>
        <v/>
      </c>
      <c r="J423" s="4" t="str">
        <f>IF(G423="",IF(G422="","",SUM($J$6:J422)),K423-I423)</f>
        <v/>
      </c>
      <c r="K423" s="4" t="str">
        <f>IF(G423="",IF(G422="","",SUM(K$6:K422)),$H$6*(100%+$C$2/12)^$I$2*($C$2/12)/((100%+$C$2/12)^$I$2-1))</f>
        <v/>
      </c>
      <c r="M423" s="44"/>
      <c r="P423" s="44" t="str">
        <f t="shared" si="56"/>
        <v/>
      </c>
      <c r="Q423" s="44" t="str">
        <f t="shared" si="53"/>
        <v/>
      </c>
      <c r="R423" s="2" t="str">
        <f t="shared" si="54"/>
        <v/>
      </c>
      <c r="S423" s="12" t="str">
        <f t="shared" si="49"/>
        <v/>
      </c>
    </row>
    <row r="424" spans="1:19" x14ac:dyDescent="0.35">
      <c r="A424" s="1" t="str">
        <f t="shared" si="50"/>
        <v/>
      </c>
      <c r="B424" s="4" t="str">
        <f t="shared" si="51"/>
        <v/>
      </c>
      <c r="C424" s="4" t="str">
        <f>IF(A424="",IF(A423="","",SUM($C$6:C423)),B424*$C$2/12)</f>
        <v/>
      </c>
      <c r="D424" s="4" t="str">
        <f>IF(A424="",IF(A423="","",SUM($D$6:D423)),($B$6/$I$2))</f>
        <v/>
      </c>
      <c r="E424" s="4" t="str">
        <f>IF(A424="",IF(A423="","",SUM($E$6:E423)),C424+D424)</f>
        <v/>
      </c>
      <c r="G424" s="1" t="str">
        <f t="shared" si="55"/>
        <v/>
      </c>
      <c r="H424" s="4" t="str">
        <f t="shared" si="52"/>
        <v/>
      </c>
      <c r="I424" s="4" t="str">
        <f>IF(G424="",IF(G423="","",SUM($I$6:I423)),H424*$C$2/12)</f>
        <v/>
      </c>
      <c r="J424" s="4" t="str">
        <f>IF(G424="",IF(G423="","",SUM($J$6:J423)),K424-I424)</f>
        <v/>
      </c>
      <c r="K424" s="4" t="str">
        <f>IF(G424="",IF(G423="","",SUM(K$6:K423)),$H$6*(100%+$C$2/12)^$I$2*($C$2/12)/((100%+$C$2/12)^$I$2-1))</f>
        <v/>
      </c>
      <c r="M424" s="44"/>
      <c r="P424" s="44" t="str">
        <f t="shared" si="56"/>
        <v/>
      </c>
      <c r="Q424" s="44" t="str">
        <f t="shared" si="53"/>
        <v/>
      </c>
      <c r="R424" s="2" t="str">
        <f t="shared" si="54"/>
        <v/>
      </c>
      <c r="S424" s="12" t="str">
        <f t="shared" si="49"/>
        <v/>
      </c>
    </row>
    <row r="425" spans="1:19" x14ac:dyDescent="0.35">
      <c r="A425" s="1" t="str">
        <f t="shared" si="50"/>
        <v/>
      </c>
      <c r="B425" s="4" t="str">
        <f t="shared" si="51"/>
        <v/>
      </c>
      <c r="C425" s="4" t="str">
        <f>IF(A425="",IF(A424="","",SUM($C$6:C424)),B425*$C$2/12)</f>
        <v/>
      </c>
      <c r="D425" s="4" t="str">
        <f>IF(A425="",IF(A424="","",SUM($D$6:D424)),($B$6/$I$2))</f>
        <v/>
      </c>
      <c r="E425" s="4" t="str">
        <f>IF(A425="",IF(A424="","",SUM($E$6:E424)),C425+D425)</f>
        <v/>
      </c>
      <c r="G425" s="1" t="str">
        <f t="shared" si="55"/>
        <v/>
      </c>
      <c r="H425" s="4" t="str">
        <f t="shared" si="52"/>
        <v/>
      </c>
      <c r="I425" s="4" t="str">
        <f>IF(G425="",IF(G424="","",SUM($I$6:I424)),H425*$C$2/12)</f>
        <v/>
      </c>
      <c r="J425" s="4" t="str">
        <f>IF(G425="",IF(G424="","",SUM($J$6:J424)),K425-I425)</f>
        <v/>
      </c>
      <c r="K425" s="4" t="str">
        <f>IF(G425="",IF(G424="","",SUM(K$6:K424)),$H$6*(100%+$C$2/12)^$I$2*($C$2/12)/((100%+$C$2/12)^$I$2-1))</f>
        <v/>
      </c>
      <c r="M425" s="44"/>
      <c r="P425" s="44" t="str">
        <f t="shared" si="56"/>
        <v/>
      </c>
      <c r="Q425" s="44" t="str">
        <f t="shared" si="53"/>
        <v/>
      </c>
      <c r="R425" s="2" t="str">
        <f t="shared" si="54"/>
        <v/>
      </c>
      <c r="S425" s="12" t="str">
        <f t="shared" si="49"/>
        <v/>
      </c>
    </row>
    <row r="426" spans="1:19" x14ac:dyDescent="0.35">
      <c r="A426" s="1" t="str">
        <f t="shared" si="50"/>
        <v/>
      </c>
      <c r="B426" s="4" t="str">
        <f t="shared" si="51"/>
        <v/>
      </c>
      <c r="C426" s="4" t="str">
        <f>IF(A426="",IF(A425="","",SUM($C$6:C425)),B426*$C$2/12)</f>
        <v/>
      </c>
      <c r="D426" s="4" t="str">
        <f>IF(A426="",IF(A425="","",SUM($D$6:D425)),($B$6/$I$2))</f>
        <v/>
      </c>
      <c r="E426" s="4" t="str">
        <f>IF(A426="",IF(A425="","",SUM($E$6:E425)),C426+D426)</f>
        <v/>
      </c>
      <c r="G426" s="1" t="str">
        <f t="shared" si="55"/>
        <v/>
      </c>
      <c r="H426" s="4" t="str">
        <f t="shared" si="52"/>
        <v/>
      </c>
      <c r="I426" s="4" t="str">
        <f>IF(G426="",IF(G425="","",SUM($I$6:I425)),H426*$C$2/12)</f>
        <v/>
      </c>
      <c r="J426" s="4" t="str">
        <f>IF(G426="",IF(G425="","",SUM($J$6:J425)),K426-I426)</f>
        <v/>
      </c>
      <c r="K426" s="4" t="str">
        <f>IF(G426="",IF(G425="","",SUM(K$6:K425)),$H$6*(100%+$C$2/12)^$I$2*($C$2/12)/((100%+$C$2/12)^$I$2-1))</f>
        <v/>
      </c>
      <c r="M426" s="44"/>
      <c r="P426" s="44" t="str">
        <f t="shared" si="56"/>
        <v/>
      </c>
      <c r="Q426" s="44" t="str">
        <f t="shared" si="53"/>
        <v/>
      </c>
      <c r="R426" s="2" t="str">
        <f t="shared" si="54"/>
        <v/>
      </c>
      <c r="S426" s="12" t="str">
        <f t="shared" si="49"/>
        <v/>
      </c>
    </row>
    <row r="427" spans="1:19" x14ac:dyDescent="0.35">
      <c r="A427" s="1" t="str">
        <f t="shared" si="50"/>
        <v/>
      </c>
      <c r="B427" s="4" t="str">
        <f t="shared" si="51"/>
        <v/>
      </c>
      <c r="C427" s="4" t="str">
        <f>IF(A427="",IF(A426="","",SUM($C$6:C426)),B427*$C$2/12)</f>
        <v/>
      </c>
      <c r="D427" s="4" t="str">
        <f>IF(A427="",IF(A426="","",SUM($D$6:D426)),($B$6/$I$2))</f>
        <v/>
      </c>
      <c r="E427" s="4" t="str">
        <f>IF(A427="",IF(A426="","",SUM($E$6:E426)),C427+D427)</f>
        <v/>
      </c>
      <c r="G427" s="1" t="str">
        <f t="shared" si="55"/>
        <v/>
      </c>
      <c r="H427" s="4" t="str">
        <f t="shared" si="52"/>
        <v/>
      </c>
      <c r="I427" s="4" t="str">
        <f>IF(G427="",IF(G426="","",SUM($I$6:I426)),H427*$C$2/12)</f>
        <v/>
      </c>
      <c r="J427" s="4" t="str">
        <f>IF(G427="",IF(G426="","",SUM($J$6:J426)),K427-I427)</f>
        <v/>
      </c>
      <c r="K427" s="4" t="str">
        <f>IF(G427="",IF(G426="","",SUM(K$6:K426)),$H$6*(100%+$C$2/12)^$I$2*($C$2/12)/((100%+$C$2/12)^$I$2-1))</f>
        <v/>
      </c>
      <c r="M427" s="44"/>
      <c r="P427" s="44" t="str">
        <f t="shared" si="56"/>
        <v/>
      </c>
      <c r="Q427" s="44" t="str">
        <f t="shared" si="53"/>
        <v/>
      </c>
      <c r="R427" s="2" t="str">
        <f t="shared" si="54"/>
        <v/>
      </c>
      <c r="S427" s="12" t="str">
        <f t="shared" si="49"/>
        <v/>
      </c>
    </row>
    <row r="428" spans="1:19" x14ac:dyDescent="0.35">
      <c r="A428" s="1" t="str">
        <f t="shared" si="50"/>
        <v/>
      </c>
      <c r="B428" s="4" t="str">
        <f t="shared" si="51"/>
        <v/>
      </c>
      <c r="C428" s="4" t="str">
        <f>IF(A428="",IF(A427="","",SUM($C$6:C427)),B428*$C$2/12)</f>
        <v/>
      </c>
      <c r="D428" s="4" t="str">
        <f>IF(A428="",IF(A427="","",SUM($D$6:D427)),($B$6/$I$2))</f>
        <v/>
      </c>
      <c r="E428" s="4" t="str">
        <f>IF(A428="",IF(A427="","",SUM($E$6:E427)),C428+D428)</f>
        <v/>
      </c>
      <c r="G428" s="1" t="str">
        <f t="shared" si="55"/>
        <v/>
      </c>
      <c r="H428" s="4" t="str">
        <f t="shared" si="52"/>
        <v/>
      </c>
      <c r="I428" s="4" t="str">
        <f>IF(G428="",IF(G427="","",SUM($I$6:I427)),H428*$C$2/12)</f>
        <v/>
      </c>
      <c r="J428" s="4" t="str">
        <f>IF(G428="",IF(G427="","",SUM($J$6:J427)),K428-I428)</f>
        <v/>
      </c>
      <c r="K428" s="4" t="str">
        <f>IF(G428="",IF(G427="","",SUM(K$6:K427)),$H$6*(100%+$C$2/12)^$I$2*($C$2/12)/((100%+$C$2/12)^$I$2-1))</f>
        <v/>
      </c>
      <c r="M428" s="44"/>
      <c r="P428" s="44" t="str">
        <f t="shared" si="56"/>
        <v/>
      </c>
      <c r="Q428" s="44" t="str">
        <f t="shared" si="53"/>
        <v/>
      </c>
      <c r="R428" s="2" t="str">
        <f t="shared" si="54"/>
        <v/>
      </c>
      <c r="S428" s="12" t="str">
        <f t="shared" si="49"/>
        <v/>
      </c>
    </row>
    <row r="429" spans="1:19" x14ac:dyDescent="0.35">
      <c r="A429" s="1" t="str">
        <f t="shared" si="50"/>
        <v/>
      </c>
      <c r="B429" s="4" t="str">
        <f t="shared" si="51"/>
        <v/>
      </c>
      <c r="C429" s="4" t="str">
        <f>IF(A429="",IF(A428="","",SUM($C$6:C428)),B429*$C$2/12)</f>
        <v/>
      </c>
      <c r="D429" s="4" t="str">
        <f>IF(A429="",IF(A428="","",SUM($D$6:D428)),($B$6/$I$2))</f>
        <v/>
      </c>
      <c r="E429" s="4" t="str">
        <f>IF(A429="",IF(A428="","",SUM($E$6:E428)),C429+D429)</f>
        <v/>
      </c>
      <c r="G429" s="1" t="str">
        <f t="shared" si="55"/>
        <v/>
      </c>
      <c r="H429" s="4" t="str">
        <f t="shared" si="52"/>
        <v/>
      </c>
      <c r="I429" s="4" t="str">
        <f>IF(G429="",IF(G428="","",SUM($I$6:I428)),H429*$C$2/12)</f>
        <v/>
      </c>
      <c r="J429" s="4" t="str">
        <f>IF(G429="",IF(G428="","",SUM($J$6:J428)),K429-I429)</f>
        <v/>
      </c>
      <c r="K429" s="4" t="str">
        <f>IF(G429="",IF(G428="","",SUM(K$6:K428)),$H$6*(100%+$C$2/12)^$I$2*($C$2/12)/((100%+$C$2/12)^$I$2-1))</f>
        <v/>
      </c>
      <c r="M429" s="44"/>
      <c r="P429" s="44" t="str">
        <f t="shared" si="56"/>
        <v/>
      </c>
      <c r="Q429" s="44" t="str">
        <f t="shared" si="53"/>
        <v/>
      </c>
      <c r="R429" s="2" t="str">
        <f t="shared" si="54"/>
        <v/>
      </c>
      <c r="S429" s="12" t="str">
        <f t="shared" si="49"/>
        <v/>
      </c>
    </row>
    <row r="430" spans="1:19" x14ac:dyDescent="0.35">
      <c r="A430" s="1" t="str">
        <f t="shared" si="50"/>
        <v/>
      </c>
      <c r="B430" s="4" t="str">
        <f t="shared" si="51"/>
        <v/>
      </c>
      <c r="C430" s="4" t="str">
        <f>IF(A430="",IF(A429="","",SUM($C$6:C429)),B430*$C$2/12)</f>
        <v/>
      </c>
      <c r="D430" s="4" t="str">
        <f>IF(A430="",IF(A429="","",SUM($D$6:D429)),($B$6/$I$2))</f>
        <v/>
      </c>
      <c r="E430" s="4" t="str">
        <f>IF(A430="",IF(A429="","",SUM($E$6:E429)),C430+D430)</f>
        <v/>
      </c>
      <c r="G430" s="1" t="str">
        <f t="shared" si="55"/>
        <v/>
      </c>
      <c r="H430" s="4" t="str">
        <f t="shared" si="52"/>
        <v/>
      </c>
      <c r="I430" s="4" t="str">
        <f>IF(G430="",IF(G429="","",SUM($I$6:I429)),H430*$C$2/12)</f>
        <v/>
      </c>
      <c r="J430" s="4" t="str">
        <f>IF(G430="",IF(G429="","",SUM($J$6:J429)),K430-I430)</f>
        <v/>
      </c>
      <c r="K430" s="4" t="str">
        <f>IF(G430="",IF(G429="","",SUM(K$6:K429)),$H$6*(100%+$C$2/12)^$I$2*($C$2/12)/((100%+$C$2/12)^$I$2-1))</f>
        <v/>
      </c>
      <c r="M430" s="44"/>
      <c r="P430" s="44" t="str">
        <f t="shared" si="56"/>
        <v/>
      </c>
      <c r="Q430" s="44" t="str">
        <f t="shared" si="53"/>
        <v/>
      </c>
      <c r="R430" s="2" t="str">
        <f t="shared" si="54"/>
        <v/>
      </c>
      <c r="S430" s="12" t="str">
        <f t="shared" si="49"/>
        <v/>
      </c>
    </row>
    <row r="431" spans="1:19" x14ac:dyDescent="0.35">
      <c r="A431" s="1" t="str">
        <f t="shared" si="50"/>
        <v/>
      </c>
      <c r="B431" s="4" t="str">
        <f t="shared" si="51"/>
        <v/>
      </c>
      <c r="C431" s="4" t="str">
        <f>IF(A431="",IF(A430="","",SUM($C$6:C430)),B431*$C$2/12)</f>
        <v/>
      </c>
      <c r="D431" s="4" t="str">
        <f>IF(A431="",IF(A430="","",SUM($D$6:D430)),($B$6/$I$2))</f>
        <v/>
      </c>
      <c r="E431" s="4" t="str">
        <f>IF(A431="",IF(A430="","",SUM($E$6:E430)),C431+D431)</f>
        <v/>
      </c>
      <c r="G431" s="1" t="str">
        <f t="shared" si="55"/>
        <v/>
      </c>
      <c r="H431" s="4" t="str">
        <f t="shared" si="52"/>
        <v/>
      </c>
      <c r="I431" s="4" t="str">
        <f>IF(G431="",IF(G430="","",SUM($I$6:I430)),H431*$C$2/12)</f>
        <v/>
      </c>
      <c r="J431" s="4" t="str">
        <f>IF(G431="",IF(G430="","",SUM($J$6:J430)),K431-I431)</f>
        <v/>
      </c>
      <c r="K431" s="4" t="str">
        <f>IF(G431="",IF(G430="","",SUM(K$6:K430)),$H$6*(100%+$C$2/12)^$I$2*($C$2/12)/((100%+$C$2/12)^$I$2-1))</f>
        <v/>
      </c>
      <c r="M431" s="44"/>
      <c r="P431" s="44" t="str">
        <f t="shared" si="56"/>
        <v/>
      </c>
      <c r="Q431" s="44" t="str">
        <f t="shared" si="53"/>
        <v/>
      </c>
      <c r="R431" s="2" t="str">
        <f t="shared" si="54"/>
        <v/>
      </c>
      <c r="S431" s="12" t="str">
        <f t="shared" si="49"/>
        <v/>
      </c>
    </row>
    <row r="432" spans="1:19" x14ac:dyDescent="0.35">
      <c r="A432" s="1" t="str">
        <f t="shared" si="50"/>
        <v/>
      </c>
      <c r="B432" s="4" t="str">
        <f t="shared" si="51"/>
        <v/>
      </c>
      <c r="C432" s="4" t="str">
        <f>IF(A432="",IF(A431="","",SUM($C$6:C431)),B432*$C$2/12)</f>
        <v/>
      </c>
      <c r="D432" s="4" t="str">
        <f>IF(A432="",IF(A431="","",SUM($D$6:D431)),($B$6/$I$2))</f>
        <v/>
      </c>
      <c r="E432" s="4" t="str">
        <f>IF(A432="",IF(A431="","",SUM($E$6:E431)),C432+D432)</f>
        <v/>
      </c>
      <c r="G432" s="1" t="str">
        <f t="shared" si="55"/>
        <v/>
      </c>
      <c r="H432" s="4" t="str">
        <f t="shared" si="52"/>
        <v/>
      </c>
      <c r="I432" s="4" t="str">
        <f>IF(G432="",IF(G431="","",SUM($I$6:I431)),H432*$C$2/12)</f>
        <v/>
      </c>
      <c r="J432" s="4" t="str">
        <f>IF(G432="",IF(G431="","",SUM($J$6:J431)),K432-I432)</f>
        <v/>
      </c>
      <c r="K432" s="4" t="str">
        <f>IF(G432="",IF(G431="","",SUM(K$6:K431)),$H$6*(100%+$C$2/12)^$I$2*($C$2/12)/((100%+$C$2/12)^$I$2-1))</f>
        <v/>
      </c>
      <c r="M432" s="44"/>
      <c r="P432" s="44" t="str">
        <f t="shared" si="56"/>
        <v/>
      </c>
      <c r="Q432" s="44" t="str">
        <f t="shared" si="53"/>
        <v/>
      </c>
      <c r="R432" s="2" t="str">
        <f t="shared" si="54"/>
        <v/>
      </c>
      <c r="S432" s="12" t="str">
        <f t="shared" si="49"/>
        <v/>
      </c>
    </row>
    <row r="433" spans="1:19" x14ac:dyDescent="0.35">
      <c r="A433" s="1" t="str">
        <f t="shared" si="50"/>
        <v/>
      </c>
      <c r="B433" s="4" t="str">
        <f t="shared" si="51"/>
        <v/>
      </c>
      <c r="C433" s="4" t="str">
        <f>IF(A433="",IF(A432="","",SUM($C$6:C432)),B433*$C$2/12)</f>
        <v/>
      </c>
      <c r="D433" s="4" t="str">
        <f>IF(A433="",IF(A432="","",SUM($D$6:D432)),($B$6/$I$2))</f>
        <v/>
      </c>
      <c r="E433" s="4" t="str">
        <f>IF(A433="",IF(A432="","",SUM($E$6:E432)),C433+D433)</f>
        <v/>
      </c>
      <c r="G433" s="1" t="str">
        <f t="shared" si="55"/>
        <v/>
      </c>
      <c r="H433" s="4" t="str">
        <f t="shared" si="52"/>
        <v/>
      </c>
      <c r="I433" s="4" t="str">
        <f>IF(G433="",IF(G432="","",SUM($I$6:I432)),H433*$C$2/12)</f>
        <v/>
      </c>
      <c r="J433" s="4" t="str">
        <f>IF(G433="",IF(G432="","",SUM($J$6:J432)),K433-I433)</f>
        <v/>
      </c>
      <c r="K433" s="4" t="str">
        <f>IF(G433="",IF(G432="","",SUM(K$6:K432)),$H$6*(100%+$C$2/12)^$I$2*($C$2/12)/((100%+$C$2/12)^$I$2-1))</f>
        <v/>
      </c>
      <c r="M433" s="44"/>
      <c r="P433" s="44" t="str">
        <f t="shared" si="56"/>
        <v/>
      </c>
      <c r="Q433" s="44" t="str">
        <f t="shared" si="53"/>
        <v/>
      </c>
      <c r="R433" s="2" t="str">
        <f t="shared" si="54"/>
        <v/>
      </c>
      <c r="S433" s="12" t="str">
        <f t="shared" si="49"/>
        <v/>
      </c>
    </row>
    <row r="434" spans="1:19" x14ac:dyDescent="0.35">
      <c r="A434" s="1" t="str">
        <f t="shared" si="50"/>
        <v/>
      </c>
      <c r="B434" s="4" t="str">
        <f t="shared" si="51"/>
        <v/>
      </c>
      <c r="C434" s="4" t="str">
        <f>IF(A434="",IF(A433="","",SUM($C$6:C433)),B434*$C$2/12)</f>
        <v/>
      </c>
      <c r="D434" s="4" t="str">
        <f>IF(A434="",IF(A433="","",SUM($D$6:D433)),($B$6/$I$2))</f>
        <v/>
      </c>
      <c r="E434" s="4" t="str">
        <f>IF(A434="",IF(A433="","",SUM($E$6:E433)),C434+D434)</f>
        <v/>
      </c>
      <c r="G434" s="1" t="str">
        <f t="shared" si="55"/>
        <v/>
      </c>
      <c r="H434" s="4" t="str">
        <f t="shared" si="52"/>
        <v/>
      </c>
      <c r="I434" s="4" t="str">
        <f>IF(G434="",IF(G433="","",SUM($I$6:I433)),H434*$C$2/12)</f>
        <v/>
      </c>
      <c r="J434" s="4" t="str">
        <f>IF(G434="",IF(G433="","",SUM($J$6:J433)),K434-I434)</f>
        <v/>
      </c>
      <c r="K434" s="4" t="str">
        <f>IF(G434="",IF(G433="","",SUM(K$6:K433)),$H$6*(100%+$C$2/12)^$I$2*($C$2/12)/((100%+$C$2/12)^$I$2-1))</f>
        <v/>
      </c>
      <c r="M434" s="44"/>
      <c r="P434" s="44" t="str">
        <f t="shared" si="56"/>
        <v/>
      </c>
      <c r="Q434" s="44" t="str">
        <f t="shared" si="53"/>
        <v/>
      </c>
      <c r="R434" s="2" t="str">
        <f t="shared" si="54"/>
        <v/>
      </c>
      <c r="S434" s="12" t="str">
        <f t="shared" si="49"/>
        <v/>
      </c>
    </row>
    <row r="435" spans="1:19" x14ac:dyDescent="0.35">
      <c r="A435" s="1" t="str">
        <f t="shared" si="50"/>
        <v/>
      </c>
      <c r="B435" s="4" t="str">
        <f t="shared" si="51"/>
        <v/>
      </c>
      <c r="C435" s="4" t="str">
        <f>IF(A435="",IF(A434="","",SUM($C$6:C434)),B435*$C$2/12)</f>
        <v/>
      </c>
      <c r="D435" s="4" t="str">
        <f>IF(A435="",IF(A434="","",SUM($D$6:D434)),($B$6/$I$2))</f>
        <v/>
      </c>
      <c r="E435" s="4" t="str">
        <f>IF(A435="",IF(A434="","",SUM($E$6:E434)),C435+D435)</f>
        <v/>
      </c>
      <c r="G435" s="1" t="str">
        <f t="shared" si="55"/>
        <v/>
      </c>
      <c r="H435" s="4" t="str">
        <f t="shared" si="52"/>
        <v/>
      </c>
      <c r="I435" s="4" t="str">
        <f>IF(G435="",IF(G434="","",SUM($I$6:I434)),H435*$C$2/12)</f>
        <v/>
      </c>
      <c r="J435" s="4" t="str">
        <f>IF(G435="",IF(G434="","",SUM($J$6:J434)),K435-I435)</f>
        <v/>
      </c>
      <c r="K435" s="4" t="str">
        <f>IF(G435="",IF(G434="","",SUM(K$6:K434)),$H$6*(100%+$C$2/12)^$I$2*($C$2/12)/((100%+$C$2/12)^$I$2-1))</f>
        <v/>
      </c>
      <c r="M435" s="44"/>
      <c r="P435" s="44" t="str">
        <f t="shared" si="56"/>
        <v/>
      </c>
      <c r="Q435" s="44" t="str">
        <f t="shared" si="53"/>
        <v/>
      </c>
      <c r="R435" s="2" t="str">
        <f t="shared" si="54"/>
        <v/>
      </c>
      <c r="S435" s="12" t="str">
        <f t="shared" ref="S435:S498" si="57">IF(A435="", "",(R435-B435)/R435)</f>
        <v/>
      </c>
    </row>
    <row r="436" spans="1:19" x14ac:dyDescent="0.35">
      <c r="A436" s="1" t="str">
        <f t="shared" si="50"/>
        <v/>
      </c>
      <c r="B436" s="4" t="str">
        <f t="shared" si="51"/>
        <v/>
      </c>
      <c r="C436" s="4" t="str">
        <f>IF(A436="",IF(A435="","",SUM($C$6:C435)),B436*$C$2/12)</f>
        <v/>
      </c>
      <c r="D436" s="4" t="str">
        <f>IF(A436="",IF(A435="","",SUM($D$6:D435)),($B$6/$I$2))</f>
        <v/>
      </c>
      <c r="E436" s="4" t="str">
        <f>IF(A436="",IF(A435="","",SUM($E$6:E435)),C436+D436)</f>
        <v/>
      </c>
      <c r="G436" s="1" t="str">
        <f t="shared" si="55"/>
        <v/>
      </c>
      <c r="H436" s="4" t="str">
        <f t="shared" si="52"/>
        <v/>
      </c>
      <c r="I436" s="4" t="str">
        <f>IF(G436="",IF(G435="","",SUM($I$6:I435)),H436*$C$2/12)</f>
        <v/>
      </c>
      <c r="J436" s="4" t="str">
        <f>IF(G436="",IF(G435="","",SUM($J$6:J435)),K436-I436)</f>
        <v/>
      </c>
      <c r="K436" s="4" t="str">
        <f>IF(G436="",IF(G435="","",SUM(K$6:K435)),$H$6*(100%+$C$2/12)^$I$2*($C$2/12)/((100%+$C$2/12)^$I$2-1))</f>
        <v/>
      </c>
      <c r="M436" s="44"/>
      <c r="P436" s="44" t="str">
        <f t="shared" si="56"/>
        <v/>
      </c>
      <c r="Q436" s="44" t="str">
        <f t="shared" si="53"/>
        <v/>
      </c>
      <c r="R436" s="2" t="str">
        <f t="shared" si="54"/>
        <v/>
      </c>
      <c r="S436" s="12" t="str">
        <f t="shared" si="57"/>
        <v/>
      </c>
    </row>
    <row r="437" spans="1:19" x14ac:dyDescent="0.35">
      <c r="A437" s="1" t="str">
        <f t="shared" si="50"/>
        <v/>
      </c>
      <c r="B437" s="4" t="str">
        <f t="shared" si="51"/>
        <v/>
      </c>
      <c r="C437" s="4" t="str">
        <f>IF(A437="",IF(A436="","",SUM($C$6:C436)),B437*$C$2/12)</f>
        <v/>
      </c>
      <c r="D437" s="4" t="str">
        <f>IF(A437="",IF(A436="","",SUM($D$6:D436)),($B$6/$I$2))</f>
        <v/>
      </c>
      <c r="E437" s="4" t="str">
        <f>IF(A437="",IF(A436="","",SUM($E$6:E436)),C437+D437)</f>
        <v/>
      </c>
      <c r="G437" s="1" t="str">
        <f t="shared" si="55"/>
        <v/>
      </c>
      <c r="H437" s="4" t="str">
        <f t="shared" si="52"/>
        <v/>
      </c>
      <c r="I437" s="4" t="str">
        <f>IF(G437="",IF(G436="","",SUM($I$6:I436)),H437*$C$2/12)</f>
        <v/>
      </c>
      <c r="J437" s="4" t="str">
        <f>IF(G437="",IF(G436="","",SUM($J$6:J436)),K437-I437)</f>
        <v/>
      </c>
      <c r="K437" s="4" t="str">
        <f>IF(G437="",IF(G436="","",SUM(K$6:K436)),$H$6*(100%+$C$2/12)^$I$2*($C$2/12)/((100%+$C$2/12)^$I$2-1))</f>
        <v/>
      </c>
      <c r="M437" s="44"/>
      <c r="P437" s="44" t="str">
        <f t="shared" si="56"/>
        <v/>
      </c>
      <c r="Q437" s="44" t="str">
        <f t="shared" si="53"/>
        <v/>
      </c>
      <c r="R437" s="2" t="str">
        <f t="shared" si="54"/>
        <v/>
      </c>
      <c r="S437" s="12" t="str">
        <f t="shared" si="57"/>
        <v/>
      </c>
    </row>
    <row r="438" spans="1:19" x14ac:dyDescent="0.35">
      <c r="A438" s="1" t="str">
        <f t="shared" si="50"/>
        <v/>
      </c>
      <c r="B438" s="4" t="str">
        <f t="shared" si="51"/>
        <v/>
      </c>
      <c r="C438" s="4" t="str">
        <f>IF(A438="",IF(A437="","",SUM($C$6:C437)),B438*$C$2/12)</f>
        <v/>
      </c>
      <c r="D438" s="4" t="str">
        <f>IF(A438="",IF(A437="","",SUM($D$6:D437)),($B$6/$I$2))</f>
        <v/>
      </c>
      <c r="E438" s="4" t="str">
        <f>IF(A438="",IF(A437="","",SUM($E$6:E437)),C438+D438)</f>
        <v/>
      </c>
      <c r="G438" s="1" t="str">
        <f t="shared" si="55"/>
        <v/>
      </c>
      <c r="H438" s="4" t="str">
        <f t="shared" si="52"/>
        <v/>
      </c>
      <c r="I438" s="4" t="str">
        <f>IF(G438="",IF(G437="","",SUM($I$6:I437)),H438*$C$2/12)</f>
        <v/>
      </c>
      <c r="J438" s="4" t="str">
        <f>IF(G438="",IF(G437="","",SUM($J$6:J437)),K438-I438)</f>
        <v/>
      </c>
      <c r="K438" s="4" t="str">
        <f>IF(G438="",IF(G437="","",SUM(K$6:K437)),$H$6*(100%+$C$2/12)^$I$2*($C$2/12)/((100%+$C$2/12)^$I$2-1))</f>
        <v/>
      </c>
      <c r="M438" s="44"/>
      <c r="P438" s="44" t="str">
        <f t="shared" si="56"/>
        <v/>
      </c>
      <c r="Q438" s="44" t="str">
        <f t="shared" si="53"/>
        <v/>
      </c>
      <c r="R438" s="2" t="str">
        <f t="shared" si="54"/>
        <v/>
      </c>
      <c r="S438" s="12" t="str">
        <f t="shared" si="57"/>
        <v/>
      </c>
    </row>
    <row r="439" spans="1:19" x14ac:dyDescent="0.35">
      <c r="A439" s="1" t="str">
        <f t="shared" si="50"/>
        <v/>
      </c>
      <c r="B439" s="4" t="str">
        <f t="shared" si="51"/>
        <v/>
      </c>
      <c r="C439" s="4" t="str">
        <f>IF(A439="",IF(A438="","",SUM($C$6:C438)),B439*$C$2/12)</f>
        <v/>
      </c>
      <c r="D439" s="4" t="str">
        <f>IF(A439="",IF(A438="","",SUM($D$6:D438)),($B$6/$I$2))</f>
        <v/>
      </c>
      <c r="E439" s="4" t="str">
        <f>IF(A439="",IF(A438="","",SUM($E$6:E438)),C439+D439)</f>
        <v/>
      </c>
      <c r="G439" s="1" t="str">
        <f t="shared" si="55"/>
        <v/>
      </c>
      <c r="H439" s="4" t="str">
        <f t="shared" si="52"/>
        <v/>
      </c>
      <c r="I439" s="4" t="str">
        <f>IF(G439="",IF(G438="","",SUM($I$6:I438)),H439*$C$2/12)</f>
        <v/>
      </c>
      <c r="J439" s="4" t="str">
        <f>IF(G439="",IF(G438="","",SUM($J$6:J438)),K439-I439)</f>
        <v/>
      </c>
      <c r="K439" s="4" t="str">
        <f>IF(G439="",IF(G438="","",SUM(K$6:K438)),$H$6*(100%+$C$2/12)^$I$2*($C$2/12)/((100%+$C$2/12)^$I$2-1))</f>
        <v/>
      </c>
      <c r="M439" s="44"/>
      <c r="P439" s="44" t="str">
        <f t="shared" si="56"/>
        <v/>
      </c>
      <c r="Q439" s="44" t="str">
        <f t="shared" si="53"/>
        <v/>
      </c>
      <c r="R439" s="2" t="str">
        <f t="shared" si="54"/>
        <v/>
      </c>
      <c r="S439" s="12" t="str">
        <f t="shared" si="57"/>
        <v/>
      </c>
    </row>
    <row r="440" spans="1:19" x14ac:dyDescent="0.35">
      <c r="A440" s="1" t="str">
        <f t="shared" si="50"/>
        <v/>
      </c>
      <c r="B440" s="4" t="str">
        <f t="shared" si="51"/>
        <v/>
      </c>
      <c r="C440" s="4" t="str">
        <f>IF(A440="",IF(A439="","",SUM($C$6:C439)),B440*$C$2/12)</f>
        <v/>
      </c>
      <c r="D440" s="4" t="str">
        <f>IF(A440="",IF(A439="","",SUM($D$6:D439)),($B$6/$I$2))</f>
        <v/>
      </c>
      <c r="E440" s="4" t="str">
        <f>IF(A440="",IF(A439="","",SUM($E$6:E439)),C440+D440)</f>
        <v/>
      </c>
      <c r="G440" s="1" t="str">
        <f t="shared" si="55"/>
        <v/>
      </c>
      <c r="H440" s="4" t="str">
        <f t="shared" si="52"/>
        <v/>
      </c>
      <c r="I440" s="4" t="str">
        <f>IF(G440="",IF(G439="","",SUM($I$6:I439)),H440*$C$2/12)</f>
        <v/>
      </c>
      <c r="J440" s="4" t="str">
        <f>IF(G440="",IF(G439="","",SUM($J$6:J439)),K440-I440)</f>
        <v/>
      </c>
      <c r="K440" s="4" t="str">
        <f>IF(G440="",IF(G439="","",SUM(K$6:K439)),$H$6*(100%+$C$2/12)^$I$2*($C$2/12)/((100%+$C$2/12)^$I$2-1))</f>
        <v/>
      </c>
      <c r="M440" s="44"/>
      <c r="P440" s="44" t="str">
        <f t="shared" si="56"/>
        <v/>
      </c>
      <c r="Q440" s="44" t="str">
        <f t="shared" si="53"/>
        <v/>
      </c>
      <c r="R440" s="2" t="str">
        <f t="shared" si="54"/>
        <v/>
      </c>
      <c r="S440" s="12" t="str">
        <f t="shared" si="57"/>
        <v/>
      </c>
    </row>
    <row r="441" spans="1:19" x14ac:dyDescent="0.35">
      <c r="A441" s="1" t="str">
        <f t="shared" si="50"/>
        <v/>
      </c>
      <c r="B441" s="4" t="str">
        <f t="shared" si="51"/>
        <v/>
      </c>
      <c r="C441" s="4" t="str">
        <f>IF(A441="",IF(A440="","",SUM($C$6:C440)),B441*$C$2/12)</f>
        <v/>
      </c>
      <c r="D441" s="4" t="str">
        <f>IF(A441="",IF(A440="","",SUM($D$6:D440)),($B$6/$I$2))</f>
        <v/>
      </c>
      <c r="E441" s="4" t="str">
        <f>IF(A441="",IF(A440="","",SUM($E$6:E440)),C441+D441)</f>
        <v/>
      </c>
      <c r="G441" s="1" t="str">
        <f t="shared" si="55"/>
        <v/>
      </c>
      <c r="H441" s="4" t="str">
        <f t="shared" si="52"/>
        <v/>
      </c>
      <c r="I441" s="4" t="str">
        <f>IF(G441="",IF(G440="","",SUM($I$6:I440)),H441*$C$2/12)</f>
        <v/>
      </c>
      <c r="J441" s="4" t="str">
        <f>IF(G441="",IF(G440="","",SUM($J$6:J440)),K441-I441)</f>
        <v/>
      </c>
      <c r="K441" s="4" t="str">
        <f>IF(G441="",IF(G440="","",SUM(K$6:K440)),$H$6*(100%+$C$2/12)^$I$2*($C$2/12)/((100%+$C$2/12)^$I$2-1))</f>
        <v/>
      </c>
      <c r="M441" s="44"/>
      <c r="P441" s="44" t="str">
        <f t="shared" si="56"/>
        <v/>
      </c>
      <c r="Q441" s="44" t="str">
        <f t="shared" si="53"/>
        <v/>
      </c>
      <c r="R441" s="2" t="str">
        <f t="shared" si="54"/>
        <v/>
      </c>
      <c r="S441" s="12" t="str">
        <f t="shared" si="57"/>
        <v/>
      </c>
    </row>
    <row r="442" spans="1:19" x14ac:dyDescent="0.35">
      <c r="A442" s="1" t="str">
        <f t="shared" si="50"/>
        <v/>
      </c>
      <c r="B442" s="4" t="str">
        <f t="shared" si="51"/>
        <v/>
      </c>
      <c r="C442" s="4" t="str">
        <f>IF(A442="",IF(A441="","",SUM($C$6:C441)),B442*$C$2/12)</f>
        <v/>
      </c>
      <c r="D442" s="4" t="str">
        <f>IF(A442="",IF(A441="","",SUM($D$6:D441)),($B$6/$I$2))</f>
        <v/>
      </c>
      <c r="E442" s="4" t="str">
        <f>IF(A442="",IF(A441="","",SUM($E$6:E441)),C442+D442)</f>
        <v/>
      </c>
      <c r="G442" s="1" t="str">
        <f t="shared" si="55"/>
        <v/>
      </c>
      <c r="H442" s="4" t="str">
        <f t="shared" si="52"/>
        <v/>
      </c>
      <c r="I442" s="4" t="str">
        <f>IF(G442="",IF(G441="","",SUM($I$6:I441)),H442*$C$2/12)</f>
        <v/>
      </c>
      <c r="J442" s="4" t="str">
        <f>IF(G442="",IF(G441="","",SUM($J$6:J441)),K442-I442)</f>
        <v/>
      </c>
      <c r="K442" s="4" t="str">
        <f>IF(G442="",IF(G441="","",SUM(K$6:K441)),$H$6*(100%+$C$2/12)^$I$2*($C$2/12)/((100%+$C$2/12)^$I$2-1))</f>
        <v/>
      </c>
      <c r="M442" s="44"/>
      <c r="P442" s="44" t="str">
        <f t="shared" si="56"/>
        <v/>
      </c>
      <c r="Q442" s="44" t="str">
        <f t="shared" si="53"/>
        <v/>
      </c>
      <c r="R442" s="2" t="str">
        <f t="shared" si="54"/>
        <v/>
      </c>
      <c r="S442" s="12" t="str">
        <f t="shared" si="57"/>
        <v/>
      </c>
    </row>
    <row r="443" spans="1:19" x14ac:dyDescent="0.35">
      <c r="A443" s="1" t="str">
        <f t="shared" si="50"/>
        <v/>
      </c>
      <c r="B443" s="4" t="str">
        <f t="shared" si="51"/>
        <v/>
      </c>
      <c r="C443" s="4" t="str">
        <f>IF(A443="",IF(A442="","",SUM($C$6:C442)),B443*$C$2/12)</f>
        <v/>
      </c>
      <c r="D443" s="4" t="str">
        <f>IF(A443="",IF(A442="","",SUM($D$6:D442)),($B$6/$I$2))</f>
        <v/>
      </c>
      <c r="E443" s="4" t="str">
        <f>IF(A443="",IF(A442="","",SUM($E$6:E442)),C443+D443)</f>
        <v/>
      </c>
      <c r="G443" s="1" t="str">
        <f t="shared" si="55"/>
        <v/>
      </c>
      <c r="H443" s="4" t="str">
        <f t="shared" si="52"/>
        <v/>
      </c>
      <c r="I443" s="4" t="str">
        <f>IF(G443="",IF(G442="","",SUM($I$6:I442)),H443*$C$2/12)</f>
        <v/>
      </c>
      <c r="J443" s="4" t="str">
        <f>IF(G443="",IF(G442="","",SUM($J$6:J442)),K443-I443)</f>
        <v/>
      </c>
      <c r="K443" s="4" t="str">
        <f>IF(G443="",IF(G442="","",SUM(K$6:K442)),$H$6*(100%+$C$2/12)^$I$2*($C$2/12)/((100%+$C$2/12)^$I$2-1))</f>
        <v/>
      </c>
      <c r="M443" s="44"/>
      <c r="P443" s="44" t="str">
        <f t="shared" si="56"/>
        <v/>
      </c>
      <c r="Q443" s="44" t="str">
        <f t="shared" si="53"/>
        <v/>
      </c>
      <c r="R443" s="2" t="str">
        <f t="shared" si="54"/>
        <v/>
      </c>
      <c r="S443" s="12" t="str">
        <f t="shared" si="57"/>
        <v/>
      </c>
    </row>
    <row r="444" spans="1:19" x14ac:dyDescent="0.35">
      <c r="A444" s="1" t="str">
        <f t="shared" si="50"/>
        <v/>
      </c>
      <c r="B444" s="4" t="str">
        <f t="shared" si="51"/>
        <v/>
      </c>
      <c r="C444" s="4" t="str">
        <f>IF(A444="",IF(A443="","",SUM($C$6:C443)),B444*$C$2/12)</f>
        <v/>
      </c>
      <c r="D444" s="4" t="str">
        <f>IF(A444="",IF(A443="","",SUM($D$6:D443)),($B$6/$I$2))</f>
        <v/>
      </c>
      <c r="E444" s="4" t="str">
        <f>IF(A444="",IF(A443="","",SUM($E$6:E443)),C444+D444)</f>
        <v/>
      </c>
      <c r="G444" s="1" t="str">
        <f t="shared" si="55"/>
        <v/>
      </c>
      <c r="H444" s="4" t="str">
        <f t="shared" si="52"/>
        <v/>
      </c>
      <c r="I444" s="4" t="str">
        <f>IF(G444="",IF(G443="","",SUM($I$6:I443)),H444*$C$2/12)</f>
        <v/>
      </c>
      <c r="J444" s="4" t="str">
        <f>IF(G444="",IF(G443="","",SUM($J$6:J443)),K444-I444)</f>
        <v/>
      </c>
      <c r="K444" s="4" t="str">
        <f>IF(G444="",IF(G443="","",SUM(K$6:K443)),$H$6*(100%+$C$2/12)^$I$2*($C$2/12)/((100%+$C$2/12)^$I$2-1))</f>
        <v/>
      </c>
      <c r="M444" s="44"/>
      <c r="P444" s="44" t="str">
        <f t="shared" si="56"/>
        <v/>
      </c>
      <c r="Q444" s="44" t="str">
        <f t="shared" si="53"/>
        <v/>
      </c>
      <c r="R444" s="2" t="str">
        <f t="shared" si="54"/>
        <v/>
      </c>
      <c r="S444" s="12" t="str">
        <f t="shared" si="57"/>
        <v/>
      </c>
    </row>
    <row r="445" spans="1:19" x14ac:dyDescent="0.35">
      <c r="A445" s="1" t="str">
        <f t="shared" si="50"/>
        <v/>
      </c>
      <c r="B445" s="4" t="str">
        <f t="shared" si="51"/>
        <v/>
      </c>
      <c r="C445" s="4" t="str">
        <f>IF(A445="",IF(A444="","",SUM($C$6:C444)),B445*$C$2/12)</f>
        <v/>
      </c>
      <c r="D445" s="4" t="str">
        <f>IF(A445="",IF(A444="","",SUM($D$6:D444)),($B$6/$I$2))</f>
        <v/>
      </c>
      <c r="E445" s="4" t="str">
        <f>IF(A445="",IF(A444="","",SUM($E$6:E444)),C445+D445)</f>
        <v/>
      </c>
      <c r="G445" s="1" t="str">
        <f t="shared" si="55"/>
        <v/>
      </c>
      <c r="H445" s="4" t="str">
        <f t="shared" si="52"/>
        <v/>
      </c>
      <c r="I445" s="4" t="str">
        <f>IF(G445="",IF(G444="","",SUM($I$6:I444)),H445*$C$2/12)</f>
        <v/>
      </c>
      <c r="J445" s="4" t="str">
        <f>IF(G445="",IF(G444="","",SUM($J$6:J444)),K445-I445)</f>
        <v/>
      </c>
      <c r="K445" s="4" t="str">
        <f>IF(G445="",IF(G444="","",SUM(K$6:K444)),$H$6*(100%+$C$2/12)^$I$2*($C$2/12)/((100%+$C$2/12)^$I$2-1))</f>
        <v/>
      </c>
      <c r="M445" s="44"/>
      <c r="P445" s="44" t="str">
        <f t="shared" si="56"/>
        <v/>
      </c>
      <c r="Q445" s="44" t="str">
        <f t="shared" si="53"/>
        <v/>
      </c>
      <c r="R445" s="2" t="str">
        <f t="shared" si="54"/>
        <v/>
      </c>
      <c r="S445" s="12" t="str">
        <f t="shared" si="57"/>
        <v/>
      </c>
    </row>
    <row r="446" spans="1:19" x14ac:dyDescent="0.35">
      <c r="A446" s="1" t="str">
        <f t="shared" si="50"/>
        <v/>
      </c>
      <c r="B446" s="4" t="str">
        <f t="shared" si="51"/>
        <v/>
      </c>
      <c r="C446" s="4" t="str">
        <f>IF(A446="",IF(A445="","",SUM($C$6:C445)),B446*$C$2/12)</f>
        <v/>
      </c>
      <c r="D446" s="4" t="str">
        <f>IF(A446="",IF(A445="","",SUM($D$6:D445)),($B$6/$I$2))</f>
        <v/>
      </c>
      <c r="E446" s="4" t="str">
        <f>IF(A446="",IF(A445="","",SUM($E$6:E445)),C446+D446)</f>
        <v/>
      </c>
      <c r="G446" s="1" t="str">
        <f t="shared" si="55"/>
        <v/>
      </c>
      <c r="H446" s="4" t="str">
        <f t="shared" si="52"/>
        <v/>
      </c>
      <c r="I446" s="4" t="str">
        <f>IF(G446="",IF(G445="","",SUM($I$6:I445)),H446*$C$2/12)</f>
        <v/>
      </c>
      <c r="J446" s="4" t="str">
        <f>IF(G446="",IF(G445="","",SUM($J$6:J445)),K446-I446)</f>
        <v/>
      </c>
      <c r="K446" s="4" t="str">
        <f>IF(G446="",IF(G445="","",SUM(K$6:K445)),$H$6*(100%+$C$2/12)^$I$2*($C$2/12)/((100%+$C$2/12)^$I$2-1))</f>
        <v/>
      </c>
      <c r="M446" s="44"/>
      <c r="P446" s="44" t="str">
        <f t="shared" si="56"/>
        <v/>
      </c>
      <c r="Q446" s="44" t="str">
        <f t="shared" si="53"/>
        <v/>
      </c>
      <c r="R446" s="2" t="str">
        <f t="shared" si="54"/>
        <v/>
      </c>
      <c r="S446" s="12" t="str">
        <f t="shared" si="57"/>
        <v/>
      </c>
    </row>
    <row r="447" spans="1:19" x14ac:dyDescent="0.35">
      <c r="A447" s="1" t="str">
        <f t="shared" si="50"/>
        <v/>
      </c>
      <c r="B447" s="4" t="str">
        <f t="shared" si="51"/>
        <v/>
      </c>
      <c r="C447" s="4" t="str">
        <f>IF(A447="",IF(A446="","",SUM($C$6:C446)),B447*$C$2/12)</f>
        <v/>
      </c>
      <c r="D447" s="4" t="str">
        <f>IF(A447="",IF(A446="","",SUM($D$6:D446)),($B$6/$I$2))</f>
        <v/>
      </c>
      <c r="E447" s="4" t="str">
        <f>IF(A447="",IF(A446="","",SUM($E$6:E446)),C447+D447)</f>
        <v/>
      </c>
      <c r="G447" s="1" t="str">
        <f t="shared" si="55"/>
        <v/>
      </c>
      <c r="H447" s="4" t="str">
        <f t="shared" si="52"/>
        <v/>
      </c>
      <c r="I447" s="4" t="str">
        <f>IF(G447="",IF(G446="","",SUM($I$6:I446)),H447*$C$2/12)</f>
        <v/>
      </c>
      <c r="J447" s="4" t="str">
        <f>IF(G447="",IF(G446="","",SUM($J$6:J446)),K447-I447)</f>
        <v/>
      </c>
      <c r="K447" s="4" t="str">
        <f>IF(G447="",IF(G446="","",SUM(K$6:K446)),$H$6*(100%+$C$2/12)^$I$2*($C$2/12)/((100%+$C$2/12)^$I$2-1))</f>
        <v/>
      </c>
      <c r="M447" s="44"/>
      <c r="P447" s="44" t="str">
        <f t="shared" si="56"/>
        <v/>
      </c>
      <c r="Q447" s="44" t="str">
        <f t="shared" si="53"/>
        <v/>
      </c>
      <c r="R447" s="2" t="str">
        <f t="shared" si="54"/>
        <v/>
      </c>
      <c r="S447" s="12" t="str">
        <f t="shared" si="57"/>
        <v/>
      </c>
    </row>
    <row r="448" spans="1:19" x14ac:dyDescent="0.35">
      <c r="A448" s="1" t="str">
        <f t="shared" si="50"/>
        <v/>
      </c>
      <c r="B448" s="4" t="str">
        <f t="shared" si="51"/>
        <v/>
      </c>
      <c r="C448" s="4" t="str">
        <f>IF(A448="",IF(A447="","",SUM($C$6:C447)),B448*$C$2/12)</f>
        <v/>
      </c>
      <c r="D448" s="4" t="str">
        <f>IF(A448="",IF(A447="","",SUM($D$6:D447)),($B$6/$I$2))</f>
        <v/>
      </c>
      <c r="E448" s="4" t="str">
        <f>IF(A448="",IF(A447="","",SUM($E$6:E447)),C448+D448)</f>
        <v/>
      </c>
      <c r="G448" s="1" t="str">
        <f t="shared" si="55"/>
        <v/>
      </c>
      <c r="H448" s="4" t="str">
        <f t="shared" si="52"/>
        <v/>
      </c>
      <c r="I448" s="4" t="str">
        <f>IF(G448="",IF(G447="","",SUM($I$6:I447)),H448*$C$2/12)</f>
        <v/>
      </c>
      <c r="J448" s="4" t="str">
        <f>IF(G448="",IF(G447="","",SUM($J$6:J447)),K448-I448)</f>
        <v/>
      </c>
      <c r="K448" s="4" t="str">
        <f>IF(G448="",IF(G447="","",SUM(K$6:K447)),$H$6*(100%+$C$2/12)^$I$2*($C$2/12)/((100%+$C$2/12)^$I$2-1))</f>
        <v/>
      </c>
      <c r="M448" s="44"/>
      <c r="P448" s="44" t="str">
        <f t="shared" si="56"/>
        <v/>
      </c>
      <c r="Q448" s="44" t="str">
        <f t="shared" si="53"/>
        <v/>
      </c>
      <c r="R448" s="2" t="str">
        <f t="shared" si="54"/>
        <v/>
      </c>
      <c r="S448" s="12" t="str">
        <f t="shared" si="57"/>
        <v/>
      </c>
    </row>
    <row r="449" spans="1:19" x14ac:dyDescent="0.35">
      <c r="A449" s="1" t="str">
        <f t="shared" si="50"/>
        <v/>
      </c>
      <c r="B449" s="4" t="str">
        <f t="shared" si="51"/>
        <v/>
      </c>
      <c r="C449" s="4" t="str">
        <f>IF(A449="",IF(A448="","",SUM($C$6:C448)),B449*$C$2/12)</f>
        <v/>
      </c>
      <c r="D449" s="4" t="str">
        <f>IF(A449="",IF(A448="","",SUM($D$6:D448)),($B$6/$I$2))</f>
        <v/>
      </c>
      <c r="E449" s="4" t="str">
        <f>IF(A449="",IF(A448="","",SUM($E$6:E448)),C449+D449)</f>
        <v/>
      </c>
      <c r="G449" s="1" t="str">
        <f t="shared" si="55"/>
        <v/>
      </c>
      <c r="H449" s="4" t="str">
        <f t="shared" si="52"/>
        <v/>
      </c>
      <c r="I449" s="4" t="str">
        <f>IF(G449="",IF(G448="","",SUM($I$6:I448)),H449*$C$2/12)</f>
        <v/>
      </c>
      <c r="J449" s="4" t="str">
        <f>IF(G449="",IF(G448="","",SUM($J$6:J448)),K449-I449)</f>
        <v/>
      </c>
      <c r="K449" s="4" t="str">
        <f>IF(G449="",IF(G448="","",SUM(K$6:K448)),$H$6*(100%+$C$2/12)^$I$2*($C$2/12)/((100%+$C$2/12)^$I$2-1))</f>
        <v/>
      </c>
      <c r="M449" s="44"/>
      <c r="P449" s="44" t="str">
        <f t="shared" si="56"/>
        <v/>
      </c>
      <c r="Q449" s="44" t="str">
        <f t="shared" si="53"/>
        <v/>
      </c>
      <c r="R449" s="2" t="str">
        <f t="shared" si="54"/>
        <v/>
      </c>
      <c r="S449" s="12" t="str">
        <f t="shared" si="57"/>
        <v/>
      </c>
    </row>
    <row r="450" spans="1:19" x14ac:dyDescent="0.35">
      <c r="A450" s="1" t="str">
        <f t="shared" si="50"/>
        <v/>
      </c>
      <c r="B450" s="4" t="str">
        <f t="shared" si="51"/>
        <v/>
      </c>
      <c r="C450" s="4" t="str">
        <f>IF(A450="",IF(A449="","",SUM($C$6:C449)),B450*$C$2/12)</f>
        <v/>
      </c>
      <c r="D450" s="4" t="str">
        <f>IF(A450="",IF(A449="","",SUM($D$6:D449)),($B$6/$I$2))</f>
        <v/>
      </c>
      <c r="E450" s="4" t="str">
        <f>IF(A450="",IF(A449="","",SUM($E$6:E449)),C450+D450)</f>
        <v/>
      </c>
      <c r="G450" s="1" t="str">
        <f t="shared" si="55"/>
        <v/>
      </c>
      <c r="H450" s="4" t="str">
        <f t="shared" si="52"/>
        <v/>
      </c>
      <c r="I450" s="4" t="str">
        <f>IF(G450="",IF(G449="","",SUM($I$6:I449)),H450*$C$2/12)</f>
        <v/>
      </c>
      <c r="J450" s="4" t="str">
        <f>IF(G450="",IF(G449="","",SUM($J$6:J449)),K450-I450)</f>
        <v/>
      </c>
      <c r="K450" s="4" t="str">
        <f>IF(G450="",IF(G449="","",SUM(K$6:K449)),$H$6*(100%+$C$2/12)^$I$2*($C$2/12)/((100%+$C$2/12)^$I$2-1))</f>
        <v/>
      </c>
      <c r="M450" s="44"/>
      <c r="P450" s="44" t="str">
        <f t="shared" si="56"/>
        <v/>
      </c>
      <c r="Q450" s="44" t="str">
        <f t="shared" si="53"/>
        <v/>
      </c>
      <c r="R450" s="2" t="str">
        <f t="shared" si="54"/>
        <v/>
      </c>
      <c r="S450" s="12" t="str">
        <f t="shared" si="57"/>
        <v/>
      </c>
    </row>
    <row r="451" spans="1:19" x14ac:dyDescent="0.35">
      <c r="A451" s="1" t="str">
        <f t="shared" si="50"/>
        <v/>
      </c>
      <c r="B451" s="4" t="str">
        <f t="shared" si="51"/>
        <v/>
      </c>
      <c r="C451" s="4" t="str">
        <f>IF(A451="",IF(A450="","",SUM($C$6:C450)),B451*$C$2/12)</f>
        <v/>
      </c>
      <c r="D451" s="4" t="str">
        <f>IF(A451="",IF(A450="","",SUM($D$6:D450)),($B$6/$I$2))</f>
        <v/>
      </c>
      <c r="E451" s="4" t="str">
        <f>IF(A451="",IF(A450="","",SUM($E$6:E450)),C451+D451)</f>
        <v/>
      </c>
      <c r="G451" s="1" t="str">
        <f t="shared" si="55"/>
        <v/>
      </c>
      <c r="H451" s="4" t="str">
        <f t="shared" si="52"/>
        <v/>
      </c>
      <c r="I451" s="4" t="str">
        <f>IF(G451="",IF(G450="","",SUM($I$6:I450)),H451*$C$2/12)</f>
        <v/>
      </c>
      <c r="J451" s="4" t="str">
        <f>IF(G451="",IF(G450="","",SUM($J$6:J450)),K451-I451)</f>
        <v/>
      </c>
      <c r="K451" s="4" t="str">
        <f>IF(G451="",IF(G450="","",SUM(K$6:K450)),$H$6*(100%+$C$2/12)^$I$2*($C$2/12)/((100%+$C$2/12)^$I$2-1))</f>
        <v/>
      </c>
      <c r="M451" s="44"/>
      <c r="P451" s="44" t="str">
        <f t="shared" si="56"/>
        <v/>
      </c>
      <c r="Q451" s="44" t="str">
        <f t="shared" si="53"/>
        <v/>
      </c>
      <c r="R451" s="2" t="str">
        <f t="shared" si="54"/>
        <v/>
      </c>
      <c r="S451" s="12" t="str">
        <f t="shared" si="57"/>
        <v/>
      </c>
    </row>
    <row r="452" spans="1:19" x14ac:dyDescent="0.35">
      <c r="A452" s="1" t="str">
        <f t="shared" si="50"/>
        <v/>
      </c>
      <c r="B452" s="4" t="str">
        <f t="shared" si="51"/>
        <v/>
      </c>
      <c r="C452" s="4" t="str">
        <f>IF(A452="",IF(A451="","",SUM($C$6:C451)),B452*$C$2/12)</f>
        <v/>
      </c>
      <c r="D452" s="4" t="str">
        <f>IF(A452="",IF(A451="","",SUM($D$6:D451)),($B$6/$I$2))</f>
        <v/>
      </c>
      <c r="E452" s="4" t="str">
        <f>IF(A452="",IF(A451="","",SUM($E$6:E451)),C452+D452)</f>
        <v/>
      </c>
      <c r="G452" s="1" t="str">
        <f t="shared" si="55"/>
        <v/>
      </c>
      <c r="H452" s="4" t="str">
        <f t="shared" si="52"/>
        <v/>
      </c>
      <c r="I452" s="4" t="str">
        <f>IF(G452="",IF(G451="","",SUM($I$6:I451)),H452*$C$2/12)</f>
        <v/>
      </c>
      <c r="J452" s="4" t="str">
        <f>IF(G452="",IF(G451="","",SUM($J$6:J451)),K452-I452)</f>
        <v/>
      </c>
      <c r="K452" s="4" t="str">
        <f>IF(G452="",IF(G451="","",SUM(K$6:K451)),$H$6*(100%+$C$2/12)^$I$2*($C$2/12)/((100%+$C$2/12)^$I$2-1))</f>
        <v/>
      </c>
      <c r="M452" s="44"/>
      <c r="P452" s="44" t="str">
        <f t="shared" si="56"/>
        <v/>
      </c>
      <c r="Q452" s="44" t="str">
        <f t="shared" si="53"/>
        <v/>
      </c>
      <c r="R452" s="2" t="str">
        <f t="shared" si="54"/>
        <v/>
      </c>
      <c r="S452" s="12" t="str">
        <f t="shared" si="57"/>
        <v/>
      </c>
    </row>
    <row r="453" spans="1:19" x14ac:dyDescent="0.35">
      <c r="A453" s="1" t="str">
        <f t="shared" si="50"/>
        <v/>
      </c>
      <c r="B453" s="4" t="str">
        <f t="shared" si="51"/>
        <v/>
      </c>
      <c r="C453" s="4" t="str">
        <f>IF(A453="",IF(A452="","",SUM($C$6:C452)),B453*$C$2/12)</f>
        <v/>
      </c>
      <c r="D453" s="4" t="str">
        <f>IF(A453="",IF(A452="","",SUM($D$6:D452)),($B$6/$I$2))</f>
        <v/>
      </c>
      <c r="E453" s="4" t="str">
        <f>IF(A453="",IF(A452="","",SUM($E$6:E452)),C453+D453)</f>
        <v/>
      </c>
      <c r="G453" s="1" t="str">
        <f t="shared" si="55"/>
        <v/>
      </c>
      <c r="H453" s="4" t="str">
        <f t="shared" si="52"/>
        <v/>
      </c>
      <c r="I453" s="4" t="str">
        <f>IF(G453="",IF(G452="","",SUM($I$6:I452)),H453*$C$2/12)</f>
        <v/>
      </c>
      <c r="J453" s="4" t="str">
        <f>IF(G453="",IF(G452="","",SUM($J$6:J452)),K453-I453)</f>
        <v/>
      </c>
      <c r="K453" s="4" t="str">
        <f>IF(G453="",IF(G452="","",SUM(K$6:K452)),$H$6*(100%+$C$2/12)^$I$2*($C$2/12)/((100%+$C$2/12)^$I$2-1))</f>
        <v/>
      </c>
      <c r="M453" s="44"/>
      <c r="P453" s="44" t="str">
        <f t="shared" si="56"/>
        <v/>
      </c>
      <c r="Q453" s="44" t="str">
        <f t="shared" si="53"/>
        <v/>
      </c>
      <c r="R453" s="2" t="str">
        <f t="shared" si="54"/>
        <v/>
      </c>
      <c r="S453" s="12" t="str">
        <f t="shared" si="57"/>
        <v/>
      </c>
    </row>
    <row r="454" spans="1:19" x14ac:dyDescent="0.35">
      <c r="A454" s="1" t="str">
        <f t="shared" si="50"/>
        <v/>
      </c>
      <c r="B454" s="4" t="str">
        <f t="shared" si="51"/>
        <v/>
      </c>
      <c r="C454" s="4" t="str">
        <f>IF(A454="",IF(A453="","",SUM($C$6:C453)),B454*$C$2/12)</f>
        <v/>
      </c>
      <c r="D454" s="4" t="str">
        <f>IF(A454="",IF(A453="","",SUM($D$6:D453)),($B$6/$I$2))</f>
        <v/>
      </c>
      <c r="E454" s="4" t="str">
        <f>IF(A454="",IF(A453="","",SUM($E$6:E453)),C454+D454)</f>
        <v/>
      </c>
      <c r="G454" s="1" t="str">
        <f t="shared" si="55"/>
        <v/>
      </c>
      <c r="H454" s="4" t="str">
        <f t="shared" si="52"/>
        <v/>
      </c>
      <c r="I454" s="4" t="str">
        <f>IF(G454="",IF(G453="","",SUM($I$6:I453)),H454*$C$2/12)</f>
        <v/>
      </c>
      <c r="J454" s="4" t="str">
        <f>IF(G454="",IF(G453="","",SUM($J$6:J453)),K454-I454)</f>
        <v/>
      </c>
      <c r="K454" s="4" t="str">
        <f>IF(G454="",IF(G453="","",SUM(K$6:K453)),$H$6*(100%+$C$2/12)^$I$2*($C$2/12)/((100%+$C$2/12)^$I$2-1))</f>
        <v/>
      </c>
      <c r="M454" s="44"/>
      <c r="P454" s="44" t="str">
        <f t="shared" si="56"/>
        <v/>
      </c>
      <c r="Q454" s="44" t="str">
        <f t="shared" si="53"/>
        <v/>
      </c>
      <c r="R454" s="2" t="str">
        <f t="shared" si="54"/>
        <v/>
      </c>
      <c r="S454" s="12" t="str">
        <f t="shared" si="57"/>
        <v/>
      </c>
    </row>
    <row r="455" spans="1:19" x14ac:dyDescent="0.35">
      <c r="A455" s="1" t="str">
        <f t="shared" si="50"/>
        <v/>
      </c>
      <c r="B455" s="4" t="str">
        <f t="shared" si="51"/>
        <v/>
      </c>
      <c r="C455" s="4" t="str">
        <f>IF(A455="",IF(A454="","",SUM($C$6:C454)),B455*$C$2/12)</f>
        <v/>
      </c>
      <c r="D455" s="4" t="str">
        <f>IF(A455="",IF(A454="","",SUM($D$6:D454)),($B$6/$I$2))</f>
        <v/>
      </c>
      <c r="E455" s="4" t="str">
        <f>IF(A455="",IF(A454="","",SUM($E$6:E454)),C455+D455)</f>
        <v/>
      </c>
      <c r="G455" s="1" t="str">
        <f t="shared" si="55"/>
        <v/>
      </c>
      <c r="H455" s="4" t="str">
        <f t="shared" si="52"/>
        <v/>
      </c>
      <c r="I455" s="4" t="str">
        <f>IF(G455="",IF(G454="","",SUM($I$6:I454)),H455*$C$2/12)</f>
        <v/>
      </c>
      <c r="J455" s="4" t="str">
        <f>IF(G455="",IF(G454="","",SUM($J$6:J454)),K455-I455)</f>
        <v/>
      </c>
      <c r="K455" s="4" t="str">
        <f>IF(G455="",IF(G454="","",SUM(K$6:K454)),$H$6*(100%+$C$2/12)^$I$2*($C$2/12)/((100%+$C$2/12)^$I$2-1))</f>
        <v/>
      </c>
      <c r="M455" s="44"/>
      <c r="P455" s="44" t="str">
        <f t="shared" si="56"/>
        <v/>
      </c>
      <c r="Q455" s="44" t="str">
        <f t="shared" si="53"/>
        <v/>
      </c>
      <c r="R455" s="2" t="str">
        <f t="shared" si="54"/>
        <v/>
      </c>
      <c r="S455" s="12" t="str">
        <f t="shared" si="57"/>
        <v/>
      </c>
    </row>
    <row r="456" spans="1:19" x14ac:dyDescent="0.35">
      <c r="A456" s="1" t="str">
        <f t="shared" ref="A456:A519" si="58">IF($A455="","",IF($I$2&gt;=$A455+1,$A455+1,""))</f>
        <v/>
      </c>
      <c r="B456" s="4" t="str">
        <f t="shared" ref="B456:B519" si="59">IF(A456="",IF(A455="","","samtals"),B455-D455)</f>
        <v/>
      </c>
      <c r="C456" s="4" t="str">
        <f>IF(A456="",IF(A455="","",SUM($C$6:C455)),B456*$C$2/12)</f>
        <v/>
      </c>
      <c r="D456" s="4" t="str">
        <f>IF(A456="",IF(A455="","",SUM($D$6:D455)),($B$6/$I$2))</f>
        <v/>
      </c>
      <c r="E456" s="4" t="str">
        <f>IF(A456="",IF(A455="","",SUM($E$6:E455)),C456+D456)</f>
        <v/>
      </c>
      <c r="G456" s="1" t="str">
        <f t="shared" si="55"/>
        <v/>
      </c>
      <c r="H456" s="4" t="str">
        <f t="shared" ref="H456:H519" si="60">IF(G456="",IF(G455="","","samtals"),H455-J455)</f>
        <v/>
      </c>
      <c r="I456" s="4" t="str">
        <f>IF(G456="",IF(G455="","",SUM($I$6:I455)),H456*$C$2/12)</f>
        <v/>
      </c>
      <c r="J456" s="4" t="str">
        <f>IF(G456="",IF(G455="","",SUM($J$6:J455)),K456-I456)</f>
        <v/>
      </c>
      <c r="K456" s="4" t="str">
        <f>IF(G456="",IF(G455="","",SUM(K$6:K455)),$H$6*(100%+$C$2/12)^$I$2*($C$2/12)/((100%+$C$2/12)^$I$2-1))</f>
        <v/>
      </c>
      <c r="M456" s="44"/>
      <c r="P456" s="44" t="str">
        <f t="shared" si="56"/>
        <v/>
      </c>
      <c r="Q456" s="44" t="str">
        <f t="shared" ref="Q456:Q519" si="61">IF(A456="","", (E456-E455)/E455)</f>
        <v/>
      </c>
      <c r="R456" s="2" t="str">
        <f t="shared" ref="R456:R519" si="62">IF(A456="","",R455+(R455*(((1+$F$1)^(1/12)-1))))</f>
        <v/>
      </c>
      <c r="S456" s="12" t="str">
        <f t="shared" si="57"/>
        <v/>
      </c>
    </row>
    <row r="457" spans="1:19" x14ac:dyDescent="0.35">
      <c r="A457" s="1" t="str">
        <f t="shared" si="58"/>
        <v/>
      </c>
      <c r="B457" s="4" t="str">
        <f t="shared" si="59"/>
        <v/>
      </c>
      <c r="C457" s="4" t="str">
        <f>IF(A457="",IF(A456="","",SUM($C$6:C456)),B457*$C$2/12)</f>
        <v/>
      </c>
      <c r="D457" s="4" t="str">
        <f>IF(A457="",IF(A456="","",SUM($D$6:D456)),($B$6/$I$2))</f>
        <v/>
      </c>
      <c r="E457" s="4" t="str">
        <f>IF(A457="",IF(A456="","",SUM($E$6:E456)),C457+D457)</f>
        <v/>
      </c>
      <c r="G457" s="1" t="str">
        <f t="shared" ref="G457:G520" si="63">IF($A456="","",IF($I$2&gt;=$A456+1,$A456+1,""))</f>
        <v/>
      </c>
      <c r="H457" s="4" t="str">
        <f t="shared" si="60"/>
        <v/>
      </c>
      <c r="I457" s="4" t="str">
        <f>IF(G457="",IF(G456="","",SUM($I$6:I456)),H457*$C$2/12)</f>
        <v/>
      </c>
      <c r="J457" s="4" t="str">
        <f>IF(G457="",IF(G456="","",SUM($J$6:J456)),K457-I457)</f>
        <v/>
      </c>
      <c r="K457" s="4" t="str">
        <f>IF(G457="",IF(G456="","",SUM(K$6:K456)),$H$6*(100%+$C$2/12)^$I$2*($C$2/12)/((100%+$C$2/12)^$I$2-1))</f>
        <v/>
      </c>
      <c r="M457" s="44"/>
      <c r="P457" s="44" t="str">
        <f t="shared" si="56"/>
        <v/>
      </c>
      <c r="Q457" s="44" t="str">
        <f t="shared" si="61"/>
        <v/>
      </c>
      <c r="R457" s="2" t="str">
        <f t="shared" si="62"/>
        <v/>
      </c>
      <c r="S457" s="12" t="str">
        <f t="shared" si="57"/>
        <v/>
      </c>
    </row>
    <row r="458" spans="1:19" x14ac:dyDescent="0.35">
      <c r="A458" s="1" t="str">
        <f t="shared" si="58"/>
        <v/>
      </c>
      <c r="B458" s="4" t="str">
        <f t="shared" si="59"/>
        <v/>
      </c>
      <c r="C458" s="4" t="str">
        <f>IF(A458="",IF(A457="","",SUM($C$6:C457)),B458*$C$2/12)</f>
        <v/>
      </c>
      <c r="D458" s="4" t="str">
        <f>IF(A458="",IF(A457="","",SUM($D$6:D457)),($B$6/$I$2))</f>
        <v/>
      </c>
      <c r="E458" s="4" t="str">
        <f>IF(A458="",IF(A457="","",SUM($E$6:E457)),C458+D458)</f>
        <v/>
      </c>
      <c r="G458" s="1" t="str">
        <f t="shared" si="63"/>
        <v/>
      </c>
      <c r="H458" s="4" t="str">
        <f t="shared" si="60"/>
        <v/>
      </c>
      <c r="I458" s="4" t="str">
        <f>IF(G458="",IF(G457="","",SUM($I$6:I457)),H458*$C$2/12)</f>
        <v/>
      </c>
      <c r="J458" s="4" t="str">
        <f>IF(G458="",IF(G457="","",SUM($J$6:J457)),K458-I458)</f>
        <v/>
      </c>
      <c r="K458" s="4" t="str">
        <f>IF(G458="",IF(G457="","",SUM(K$6:K457)),$H$6*(100%+$C$2/12)^$I$2*($C$2/12)/((100%+$C$2/12)^$I$2-1))</f>
        <v/>
      </c>
      <c r="M458" s="44"/>
      <c r="P458" s="44" t="str">
        <f t="shared" si="56"/>
        <v/>
      </c>
      <c r="Q458" s="44" t="str">
        <f t="shared" si="61"/>
        <v/>
      </c>
      <c r="R458" s="2" t="str">
        <f t="shared" si="62"/>
        <v/>
      </c>
      <c r="S458" s="12" t="str">
        <f t="shared" si="57"/>
        <v/>
      </c>
    </row>
    <row r="459" spans="1:19" x14ac:dyDescent="0.35">
      <c r="A459" s="1" t="str">
        <f t="shared" si="58"/>
        <v/>
      </c>
      <c r="B459" s="4" t="str">
        <f t="shared" si="59"/>
        <v/>
      </c>
      <c r="C459" s="4" t="str">
        <f>IF(A459="",IF(A458="","",SUM($C$6:C458)),B459*$C$2/12)</f>
        <v/>
      </c>
      <c r="D459" s="4" t="str">
        <f>IF(A459="",IF(A458="","",SUM($D$6:D458)),($B$6/$I$2))</f>
        <v/>
      </c>
      <c r="E459" s="4" t="str">
        <f>IF(A459="",IF(A458="","",SUM($E$6:E458)),C459+D459)</f>
        <v/>
      </c>
      <c r="G459" s="1" t="str">
        <f t="shared" si="63"/>
        <v/>
      </c>
      <c r="H459" s="4" t="str">
        <f t="shared" si="60"/>
        <v/>
      </c>
      <c r="I459" s="4" t="str">
        <f>IF(G459="",IF(G458="","",SUM($I$6:I458)),H459*$C$2/12)</f>
        <v/>
      </c>
      <c r="J459" s="4" t="str">
        <f>IF(G459="",IF(G458="","",SUM($J$6:J458)),K459-I459)</f>
        <v/>
      </c>
      <c r="K459" s="4" t="str">
        <f>IF(G459="",IF(G458="","",SUM(K$6:K458)),$H$6*(100%+$C$2/12)^$I$2*($C$2/12)/((100%+$C$2/12)^$I$2-1))</f>
        <v/>
      </c>
      <c r="M459" s="44"/>
      <c r="P459" s="44" t="str">
        <f t="shared" si="56"/>
        <v/>
      </c>
      <c r="Q459" s="44" t="str">
        <f t="shared" si="61"/>
        <v/>
      </c>
      <c r="R459" s="2" t="str">
        <f t="shared" si="62"/>
        <v/>
      </c>
      <c r="S459" s="12" t="str">
        <f t="shared" si="57"/>
        <v/>
      </c>
    </row>
    <row r="460" spans="1:19" x14ac:dyDescent="0.35">
      <c r="A460" s="1" t="str">
        <f t="shared" si="58"/>
        <v/>
      </c>
      <c r="B460" s="4" t="str">
        <f t="shared" si="59"/>
        <v/>
      </c>
      <c r="C460" s="4" t="str">
        <f>IF(A460="",IF(A459="","",SUM($C$6:C459)),B460*$C$2/12)</f>
        <v/>
      </c>
      <c r="D460" s="4" t="str">
        <f>IF(A460="",IF(A459="","",SUM($D$6:D459)),($B$6/$I$2))</f>
        <v/>
      </c>
      <c r="E460" s="4" t="str">
        <f>IF(A460="",IF(A459="","",SUM($E$6:E459)),C460+D460)</f>
        <v/>
      </c>
      <c r="G460" s="1" t="str">
        <f t="shared" si="63"/>
        <v/>
      </c>
      <c r="H460" s="4" t="str">
        <f t="shared" si="60"/>
        <v/>
      </c>
      <c r="I460" s="4" t="str">
        <f>IF(G460="",IF(G459="","",SUM($I$6:I459)),H460*$C$2/12)</f>
        <v/>
      </c>
      <c r="J460" s="4" t="str">
        <f>IF(G460="",IF(G459="","",SUM($J$6:J459)),K460-I460)</f>
        <v/>
      </c>
      <c r="K460" s="4" t="str">
        <f>IF(G460="",IF(G459="","",SUM(K$6:K459)),$H$6*(100%+$C$2/12)^$I$2*($C$2/12)/((100%+$C$2/12)^$I$2-1))</f>
        <v/>
      </c>
      <c r="M460" s="44"/>
      <c r="P460" s="44" t="str">
        <f t="shared" si="56"/>
        <v/>
      </c>
      <c r="Q460" s="44" t="str">
        <f t="shared" si="61"/>
        <v/>
      </c>
      <c r="R460" s="2" t="str">
        <f t="shared" si="62"/>
        <v/>
      </c>
      <c r="S460" s="12" t="str">
        <f t="shared" si="57"/>
        <v/>
      </c>
    </row>
    <row r="461" spans="1:19" x14ac:dyDescent="0.35">
      <c r="A461" s="1" t="str">
        <f t="shared" si="58"/>
        <v/>
      </c>
      <c r="B461" s="4" t="str">
        <f t="shared" si="59"/>
        <v/>
      </c>
      <c r="C461" s="4" t="str">
        <f>IF(A461="",IF(A460="","",SUM($C$6:C460)),B461*$C$2/12)</f>
        <v/>
      </c>
      <c r="D461" s="4" t="str">
        <f>IF(A461="",IF(A460="","",SUM($D$6:D460)),($B$6/$I$2))</f>
        <v/>
      </c>
      <c r="E461" s="4" t="str">
        <f>IF(A461="",IF(A460="","",SUM($E$6:E460)),C461+D461)</f>
        <v/>
      </c>
      <c r="G461" s="1" t="str">
        <f t="shared" si="63"/>
        <v/>
      </c>
      <c r="H461" s="4" t="str">
        <f t="shared" si="60"/>
        <v/>
      </c>
      <c r="I461" s="4" t="str">
        <f>IF(G461="",IF(G460="","",SUM($I$6:I460)),H461*$C$2/12)</f>
        <v/>
      </c>
      <c r="J461" s="4" t="str">
        <f>IF(G461="",IF(G460="","",SUM($J$6:J460)),K461-I461)</f>
        <v/>
      </c>
      <c r="K461" s="4" t="str">
        <f>IF(G461="",IF(G460="","",SUM(K$6:K460)),$H$6*(100%+$C$2/12)^$I$2*($C$2/12)/((100%+$C$2/12)^$I$2-1))</f>
        <v/>
      </c>
      <c r="M461" s="44"/>
      <c r="P461" s="44" t="str">
        <f t="shared" si="56"/>
        <v/>
      </c>
      <c r="Q461" s="44" t="str">
        <f t="shared" si="61"/>
        <v/>
      </c>
      <c r="R461" s="2" t="str">
        <f t="shared" si="62"/>
        <v/>
      </c>
      <c r="S461" s="12" t="str">
        <f t="shared" si="57"/>
        <v/>
      </c>
    </row>
    <row r="462" spans="1:19" x14ac:dyDescent="0.35">
      <c r="A462" s="1" t="str">
        <f t="shared" si="58"/>
        <v/>
      </c>
      <c r="B462" s="4" t="str">
        <f t="shared" si="59"/>
        <v/>
      </c>
      <c r="C462" s="4" t="str">
        <f>IF(A462="",IF(A461="","",SUM($C$6:C461)),B462*$C$2/12)</f>
        <v/>
      </c>
      <c r="D462" s="4" t="str">
        <f>IF(A462="",IF(A461="","",SUM($D$6:D461)),($B$6/$I$2))</f>
        <v/>
      </c>
      <c r="E462" s="4" t="str">
        <f>IF(A462="",IF(A461="","",SUM($E$6:E461)),C462+D462)</f>
        <v/>
      </c>
      <c r="G462" s="1" t="str">
        <f t="shared" si="63"/>
        <v/>
      </c>
      <c r="H462" s="4" t="str">
        <f t="shared" si="60"/>
        <v/>
      </c>
      <c r="I462" s="4" t="str">
        <f>IF(G462="",IF(G461="","",SUM($I$6:I461)),H462*$C$2/12)</f>
        <v/>
      </c>
      <c r="J462" s="4" t="str">
        <f>IF(G462="",IF(G461="","",SUM($J$6:J461)),K462-I462)</f>
        <v/>
      </c>
      <c r="K462" s="4" t="str">
        <f>IF(G462="",IF(G461="","",SUM(K$6:K461)),$H$6*(100%+$C$2/12)^$I$2*($C$2/12)/((100%+$C$2/12)^$I$2-1))</f>
        <v/>
      </c>
      <c r="M462" s="44"/>
      <c r="P462" s="44" t="str">
        <f t="shared" si="56"/>
        <v/>
      </c>
      <c r="Q462" s="44" t="str">
        <f t="shared" si="61"/>
        <v/>
      </c>
      <c r="R462" s="2" t="str">
        <f t="shared" si="62"/>
        <v/>
      </c>
      <c r="S462" s="12" t="str">
        <f t="shared" si="57"/>
        <v/>
      </c>
    </row>
    <row r="463" spans="1:19" x14ac:dyDescent="0.35">
      <c r="A463" s="1" t="str">
        <f t="shared" si="58"/>
        <v/>
      </c>
      <c r="B463" s="4" t="str">
        <f t="shared" si="59"/>
        <v/>
      </c>
      <c r="C463" s="4" t="str">
        <f>IF(A463="",IF(A462="","",SUM($C$6:C462)),B463*$C$2/12)</f>
        <v/>
      </c>
      <c r="D463" s="4" t="str">
        <f>IF(A463="",IF(A462="","",SUM($D$6:D462)),($B$6/$I$2))</f>
        <v/>
      </c>
      <c r="E463" s="4" t="str">
        <f>IF(A463="",IF(A462="","",SUM($E$6:E462)),C463+D463)</f>
        <v/>
      </c>
      <c r="G463" s="1" t="str">
        <f t="shared" si="63"/>
        <v/>
      </c>
      <c r="H463" s="4" t="str">
        <f t="shared" si="60"/>
        <v/>
      </c>
      <c r="I463" s="4" t="str">
        <f>IF(G463="",IF(G462="","",SUM($I$6:I462)),H463*$C$2/12)</f>
        <v/>
      </c>
      <c r="J463" s="4" t="str">
        <f>IF(G463="",IF(G462="","",SUM($J$6:J462)),K463-I463)</f>
        <v/>
      </c>
      <c r="K463" s="4" t="str">
        <f>IF(G463="",IF(G462="","",SUM(K$6:K462)),$H$6*(100%+$C$2/12)^$I$2*($C$2/12)/((100%+$C$2/12)^$I$2-1))</f>
        <v/>
      </c>
      <c r="M463" s="44"/>
      <c r="P463" s="44" t="str">
        <f t="shared" si="56"/>
        <v/>
      </c>
      <c r="Q463" s="44" t="str">
        <f t="shared" si="61"/>
        <v/>
      </c>
      <c r="R463" s="2" t="str">
        <f t="shared" si="62"/>
        <v/>
      </c>
      <c r="S463" s="12" t="str">
        <f t="shared" si="57"/>
        <v/>
      </c>
    </row>
    <row r="464" spans="1:19" x14ac:dyDescent="0.35">
      <c r="A464" s="1" t="str">
        <f t="shared" si="58"/>
        <v/>
      </c>
      <c r="B464" s="4" t="str">
        <f t="shared" si="59"/>
        <v/>
      </c>
      <c r="C464" s="4" t="str">
        <f>IF(A464="",IF(A463="","",SUM($C$6:C463)),B464*$C$2/12)</f>
        <v/>
      </c>
      <c r="D464" s="4" t="str">
        <f>IF(A464="",IF(A463="","",SUM($D$6:D463)),($B$6/$I$2))</f>
        <v/>
      </c>
      <c r="E464" s="4" t="str">
        <f>IF(A464="",IF(A463="","",SUM($E$6:E463)),C464+D464)</f>
        <v/>
      </c>
      <c r="G464" s="1" t="str">
        <f t="shared" si="63"/>
        <v/>
      </c>
      <c r="H464" s="4" t="str">
        <f t="shared" si="60"/>
        <v/>
      </c>
      <c r="I464" s="4" t="str">
        <f>IF(G464="",IF(G463="","",SUM($I$6:I463)),H464*$C$2/12)</f>
        <v/>
      </c>
      <c r="J464" s="4" t="str">
        <f>IF(G464="",IF(G463="","",SUM($J$6:J463)),K464-I464)</f>
        <v/>
      </c>
      <c r="K464" s="4" t="str">
        <f>IF(G464="",IF(G463="","",SUM(K$6:K463)),$H$6*(100%+$C$2/12)^$I$2*($C$2/12)/((100%+$C$2/12)^$I$2-1))</f>
        <v/>
      </c>
      <c r="M464" s="44"/>
      <c r="P464" s="44" t="str">
        <f t="shared" si="56"/>
        <v/>
      </c>
      <c r="Q464" s="44" t="str">
        <f t="shared" si="61"/>
        <v/>
      </c>
      <c r="R464" s="2" t="str">
        <f t="shared" si="62"/>
        <v/>
      </c>
      <c r="S464" s="12" t="str">
        <f t="shared" si="57"/>
        <v/>
      </c>
    </row>
    <row r="465" spans="1:19" x14ac:dyDescent="0.35">
      <c r="A465" s="1" t="str">
        <f t="shared" si="58"/>
        <v/>
      </c>
      <c r="B465" s="4" t="str">
        <f t="shared" si="59"/>
        <v/>
      </c>
      <c r="C465" s="4" t="str">
        <f>IF(A465="",IF(A464="","",SUM($C$6:C464)),B465*$C$2/12)</f>
        <v/>
      </c>
      <c r="D465" s="4" t="str">
        <f>IF(A465="",IF(A464="","",SUM($D$6:D464)),($B$6/$I$2))</f>
        <v/>
      </c>
      <c r="E465" s="4" t="str">
        <f>IF(A465="",IF(A464="","",SUM($E$6:E464)),C465+D465)</f>
        <v/>
      </c>
      <c r="G465" s="1" t="str">
        <f t="shared" si="63"/>
        <v/>
      </c>
      <c r="H465" s="4" t="str">
        <f t="shared" si="60"/>
        <v/>
      </c>
      <c r="I465" s="4" t="str">
        <f>IF(G465="",IF(G464="","",SUM($I$6:I464)),H465*$C$2/12)</f>
        <v/>
      </c>
      <c r="J465" s="4" t="str">
        <f>IF(G465="",IF(G464="","",SUM($J$6:J464)),K465-I465)</f>
        <v/>
      </c>
      <c r="K465" s="4" t="str">
        <f>IF(G465="",IF(G464="","",SUM(K$6:K464)),$H$6*(100%+$C$2/12)^$I$2*($C$2/12)/((100%+$C$2/12)^$I$2-1))</f>
        <v/>
      </c>
      <c r="M465" s="44"/>
      <c r="P465" s="44" t="str">
        <f t="shared" si="56"/>
        <v/>
      </c>
      <c r="Q465" s="44" t="str">
        <f t="shared" si="61"/>
        <v/>
      </c>
      <c r="R465" s="2" t="str">
        <f t="shared" si="62"/>
        <v/>
      </c>
      <c r="S465" s="12" t="str">
        <f t="shared" si="57"/>
        <v/>
      </c>
    </row>
    <row r="466" spans="1:19" x14ac:dyDescent="0.35">
      <c r="A466" s="1" t="str">
        <f t="shared" si="58"/>
        <v/>
      </c>
      <c r="B466" s="4" t="str">
        <f t="shared" si="59"/>
        <v/>
      </c>
      <c r="C466" s="4" t="str">
        <f>IF(A466="",IF(A465="","",SUM($C$6:C465)),B466*$C$2/12)</f>
        <v/>
      </c>
      <c r="D466" s="4" t="str">
        <f>IF(A466="",IF(A465="","",SUM($D$6:D465)),($B$6/$I$2))</f>
        <v/>
      </c>
      <c r="E466" s="4" t="str">
        <f>IF(A466="",IF(A465="","",SUM($E$6:E465)),C466+D466)</f>
        <v/>
      </c>
      <c r="G466" s="1" t="str">
        <f t="shared" si="63"/>
        <v/>
      </c>
      <c r="H466" s="4" t="str">
        <f t="shared" si="60"/>
        <v/>
      </c>
      <c r="I466" s="4" t="str">
        <f>IF(G466="",IF(G465="","",SUM($I$6:I465)),H466*$C$2/12)</f>
        <v/>
      </c>
      <c r="J466" s="4" t="str">
        <f>IF(G466="",IF(G465="","",SUM($J$6:J465)),K466-I466)</f>
        <v/>
      </c>
      <c r="K466" s="4" t="str">
        <f>IF(G466="",IF(G465="","",SUM(K$6:K465)),$H$6*(100%+$C$2/12)^$I$2*($C$2/12)/((100%+$C$2/12)^$I$2-1))</f>
        <v/>
      </c>
      <c r="M466" s="44"/>
      <c r="P466" s="44" t="str">
        <f t="shared" si="56"/>
        <v/>
      </c>
      <c r="Q466" s="44" t="str">
        <f t="shared" si="61"/>
        <v/>
      </c>
      <c r="R466" s="2" t="str">
        <f t="shared" si="62"/>
        <v/>
      </c>
      <c r="S466" s="12" t="str">
        <f t="shared" si="57"/>
        <v/>
      </c>
    </row>
    <row r="467" spans="1:19" x14ac:dyDescent="0.35">
      <c r="A467" s="1" t="str">
        <f t="shared" si="58"/>
        <v/>
      </c>
      <c r="B467" s="4" t="str">
        <f t="shared" si="59"/>
        <v/>
      </c>
      <c r="C467" s="4" t="str">
        <f>IF(A467="",IF(A466="","",SUM($C$6:C466)),B467*$C$2/12)</f>
        <v/>
      </c>
      <c r="D467" s="4" t="str">
        <f>IF(A467="",IF(A466="","",SUM($D$6:D466)),($B$6/$I$2))</f>
        <v/>
      </c>
      <c r="E467" s="4" t="str">
        <f>IF(A467="",IF(A466="","",SUM($E$6:E466)),C467+D467)</f>
        <v/>
      </c>
      <c r="G467" s="1" t="str">
        <f t="shared" si="63"/>
        <v/>
      </c>
      <c r="H467" s="4" t="str">
        <f t="shared" si="60"/>
        <v/>
      </c>
      <c r="I467" s="4" t="str">
        <f>IF(G467="",IF(G466="","",SUM($I$6:I466)),H467*$C$2/12)</f>
        <v/>
      </c>
      <c r="J467" s="4" t="str">
        <f>IF(G467="",IF(G466="","",SUM($J$6:J466)),K467-I467)</f>
        <v/>
      </c>
      <c r="K467" s="4" t="str">
        <f>IF(G467="",IF(G466="","",SUM(K$6:K466)),$H$6*(100%+$C$2/12)^$I$2*($C$2/12)/((100%+$C$2/12)^$I$2-1))</f>
        <v/>
      </c>
      <c r="M467" s="44"/>
      <c r="P467" s="44" t="str">
        <f t="shared" si="56"/>
        <v/>
      </c>
      <c r="Q467" s="44" t="str">
        <f t="shared" si="61"/>
        <v/>
      </c>
      <c r="R467" s="2" t="str">
        <f t="shared" si="62"/>
        <v/>
      </c>
      <c r="S467" s="12" t="str">
        <f t="shared" si="57"/>
        <v/>
      </c>
    </row>
    <row r="468" spans="1:19" x14ac:dyDescent="0.35">
      <c r="A468" s="1" t="str">
        <f t="shared" si="58"/>
        <v/>
      </c>
      <c r="B468" s="4" t="str">
        <f t="shared" si="59"/>
        <v/>
      </c>
      <c r="C468" s="4" t="str">
        <f>IF(A468="",IF(A467="","",SUM($C$6:C467)),B468*$C$2/12)</f>
        <v/>
      </c>
      <c r="D468" s="4" t="str">
        <f>IF(A468="",IF(A467="","",SUM($D$6:D467)),($B$6/$I$2))</f>
        <v/>
      </c>
      <c r="E468" s="4" t="str">
        <f>IF(A468="",IF(A467="","",SUM($E$6:E467)),C468+D468)</f>
        <v/>
      </c>
      <c r="G468" s="1" t="str">
        <f t="shared" si="63"/>
        <v/>
      </c>
      <c r="H468" s="4" t="str">
        <f t="shared" si="60"/>
        <v/>
      </c>
      <c r="I468" s="4" t="str">
        <f>IF(G468="",IF(G467="","",SUM($I$6:I467)),H468*$C$2/12)</f>
        <v/>
      </c>
      <c r="J468" s="4" t="str">
        <f>IF(G468="",IF(G467="","",SUM($J$6:J467)),K468-I468)</f>
        <v/>
      </c>
      <c r="K468" s="4" t="str">
        <f>IF(G468="",IF(G467="","",SUM(K$6:K467)),$H$6*(100%+$C$2/12)^$I$2*($C$2/12)/((100%+$C$2/12)^$I$2-1))</f>
        <v/>
      </c>
      <c r="M468" s="44"/>
      <c r="P468" s="44" t="str">
        <f t="shared" si="56"/>
        <v/>
      </c>
      <c r="Q468" s="44" t="str">
        <f t="shared" si="61"/>
        <v/>
      </c>
      <c r="R468" s="2" t="str">
        <f t="shared" si="62"/>
        <v/>
      </c>
      <c r="S468" s="12" t="str">
        <f t="shared" si="57"/>
        <v/>
      </c>
    </row>
    <row r="469" spans="1:19" x14ac:dyDescent="0.35">
      <c r="A469" s="1" t="str">
        <f t="shared" si="58"/>
        <v/>
      </c>
      <c r="B469" s="4" t="str">
        <f t="shared" si="59"/>
        <v/>
      </c>
      <c r="C469" s="4" t="str">
        <f>IF(A469="",IF(A468="","",SUM($C$6:C468)),B469*$C$2/12)</f>
        <v/>
      </c>
      <c r="D469" s="4" t="str">
        <f>IF(A469="",IF(A468="","",SUM($D$6:D468)),($B$6/$I$2))</f>
        <v/>
      </c>
      <c r="E469" s="4" t="str">
        <f>IF(A469="",IF(A468="","",SUM($E$6:E468)),C469+D469)</f>
        <v/>
      </c>
      <c r="G469" s="1" t="str">
        <f t="shared" si="63"/>
        <v/>
      </c>
      <c r="H469" s="4" t="str">
        <f t="shared" si="60"/>
        <v/>
      </c>
      <c r="I469" s="4" t="str">
        <f>IF(G469="",IF(G468="","",SUM($I$6:I468)),H469*$C$2/12)</f>
        <v/>
      </c>
      <c r="J469" s="4" t="str">
        <f>IF(G469="",IF(G468="","",SUM($J$6:J468)),K469-I469)</f>
        <v/>
      </c>
      <c r="K469" s="4" t="str">
        <f>IF(G469="",IF(G468="","",SUM(K$6:K468)),$H$6*(100%+$C$2/12)^$I$2*($C$2/12)/((100%+$C$2/12)^$I$2-1))</f>
        <v/>
      </c>
      <c r="M469" s="44"/>
      <c r="P469" s="44" t="str">
        <f t="shared" si="56"/>
        <v/>
      </c>
      <c r="Q469" s="44" t="str">
        <f t="shared" si="61"/>
        <v/>
      </c>
      <c r="R469" s="2" t="str">
        <f t="shared" si="62"/>
        <v/>
      </c>
      <c r="S469" s="12" t="str">
        <f t="shared" si="57"/>
        <v/>
      </c>
    </row>
    <row r="470" spans="1:19" x14ac:dyDescent="0.35">
      <c r="A470" s="1" t="str">
        <f t="shared" si="58"/>
        <v/>
      </c>
      <c r="B470" s="4" t="str">
        <f t="shared" si="59"/>
        <v/>
      </c>
      <c r="C470" s="4" t="str">
        <f>IF(A470="",IF(A469="","",SUM($C$6:C469)),B470*$C$2/12)</f>
        <v/>
      </c>
      <c r="D470" s="4" t="str">
        <f>IF(A470="",IF(A469="","",SUM($D$6:D469)),($B$6/$I$2))</f>
        <v/>
      </c>
      <c r="E470" s="4" t="str">
        <f>IF(A470="",IF(A469="","",SUM($E$6:E469)),C470+D470)</f>
        <v/>
      </c>
      <c r="G470" s="1" t="str">
        <f t="shared" si="63"/>
        <v/>
      </c>
      <c r="H470" s="4" t="str">
        <f t="shared" si="60"/>
        <v/>
      </c>
      <c r="I470" s="4" t="str">
        <f>IF(G470="",IF(G469="","",SUM($I$6:I469)),H470*$C$2/12)</f>
        <v/>
      </c>
      <c r="J470" s="4" t="str">
        <f>IF(G470="",IF(G469="","",SUM($J$6:J469)),K470-I470)</f>
        <v/>
      </c>
      <c r="K470" s="4" t="str">
        <f>IF(G470="",IF(G469="","",SUM(K$6:K469)),$H$6*(100%+$C$2/12)^$I$2*($C$2/12)/((100%+$C$2/12)^$I$2-1))</f>
        <v/>
      </c>
      <c r="M470" s="44"/>
      <c r="P470" s="44" t="str">
        <f t="shared" si="56"/>
        <v/>
      </c>
      <c r="Q470" s="44" t="str">
        <f t="shared" si="61"/>
        <v/>
      </c>
      <c r="R470" s="2" t="str">
        <f t="shared" si="62"/>
        <v/>
      </c>
      <c r="S470" s="12" t="str">
        <f t="shared" si="57"/>
        <v/>
      </c>
    </row>
    <row r="471" spans="1:19" x14ac:dyDescent="0.35">
      <c r="A471" s="1" t="str">
        <f t="shared" si="58"/>
        <v/>
      </c>
      <c r="B471" s="4" t="str">
        <f t="shared" si="59"/>
        <v/>
      </c>
      <c r="C471" s="4" t="str">
        <f>IF(A471="",IF(A470="","",SUM($C$6:C470)),B471*$C$2/12)</f>
        <v/>
      </c>
      <c r="D471" s="4" t="str">
        <f>IF(A471="",IF(A470="","",SUM($D$6:D470)),($B$6/$I$2))</f>
        <v/>
      </c>
      <c r="E471" s="4" t="str">
        <f>IF(A471="",IF(A470="","",SUM($E$6:E470)),C471+D471)</f>
        <v/>
      </c>
      <c r="G471" s="1" t="str">
        <f t="shared" si="63"/>
        <v/>
      </c>
      <c r="H471" s="4" t="str">
        <f t="shared" si="60"/>
        <v/>
      </c>
      <c r="I471" s="4" t="str">
        <f>IF(G471="",IF(G470="","",SUM($I$6:I470)),H471*$C$2/12)</f>
        <v/>
      </c>
      <c r="J471" s="4" t="str">
        <f>IF(G471="",IF(G470="","",SUM($J$6:J470)),K471-I471)</f>
        <v/>
      </c>
      <c r="K471" s="4" t="str">
        <f>IF(G471="",IF(G470="","",SUM(K$6:K470)),$H$6*(100%+$C$2/12)^$I$2*($C$2/12)/((100%+$C$2/12)^$I$2-1))</f>
        <v/>
      </c>
      <c r="M471" s="44"/>
      <c r="P471" s="44" t="str">
        <f t="shared" si="56"/>
        <v/>
      </c>
      <c r="Q471" s="44" t="str">
        <f t="shared" si="61"/>
        <v/>
      </c>
      <c r="R471" s="2" t="str">
        <f t="shared" si="62"/>
        <v/>
      </c>
      <c r="S471" s="12" t="str">
        <f t="shared" si="57"/>
        <v/>
      </c>
    </row>
    <row r="472" spans="1:19" x14ac:dyDescent="0.35">
      <c r="A472" s="1" t="str">
        <f t="shared" si="58"/>
        <v/>
      </c>
      <c r="B472" s="4" t="str">
        <f t="shared" si="59"/>
        <v/>
      </c>
      <c r="C472" s="4" t="str">
        <f>IF(A472="",IF(A471="","",SUM($C$6:C471)),B472*$C$2/12)</f>
        <v/>
      </c>
      <c r="D472" s="4" t="str">
        <f>IF(A472="",IF(A471="","",SUM($D$6:D471)),($B$6/$I$2))</f>
        <v/>
      </c>
      <c r="E472" s="4" t="str">
        <f>IF(A472="",IF(A471="","",SUM($E$6:E471)),C472+D472)</f>
        <v/>
      </c>
      <c r="G472" s="1" t="str">
        <f t="shared" si="63"/>
        <v/>
      </c>
      <c r="H472" s="4" t="str">
        <f t="shared" si="60"/>
        <v/>
      </c>
      <c r="I472" s="4" t="str">
        <f>IF(G472="",IF(G471="","",SUM($I$6:I471)),H472*$C$2/12)</f>
        <v/>
      </c>
      <c r="J472" s="4" t="str">
        <f>IF(G472="",IF(G471="","",SUM($J$6:J471)),K472-I472)</f>
        <v/>
      </c>
      <c r="K472" s="4" t="str">
        <f>IF(G472="",IF(G471="","",SUM(K$6:K471)),$H$6*(100%+$C$2/12)^$I$2*($C$2/12)/((100%+$C$2/12)^$I$2-1))</f>
        <v/>
      </c>
      <c r="M472" s="44"/>
      <c r="P472" s="44" t="str">
        <f t="shared" si="56"/>
        <v/>
      </c>
      <c r="Q472" s="44" t="str">
        <f t="shared" si="61"/>
        <v/>
      </c>
      <c r="R472" s="2" t="str">
        <f t="shared" si="62"/>
        <v/>
      </c>
      <c r="S472" s="12" t="str">
        <f t="shared" si="57"/>
        <v/>
      </c>
    </row>
    <row r="473" spans="1:19" x14ac:dyDescent="0.35">
      <c r="A473" s="1" t="str">
        <f t="shared" si="58"/>
        <v/>
      </c>
      <c r="B473" s="4" t="str">
        <f t="shared" si="59"/>
        <v/>
      </c>
      <c r="C473" s="4" t="str">
        <f>IF(A473="",IF(A472="","",SUM($C$6:C472)),B473*$C$2/12)</f>
        <v/>
      </c>
      <c r="D473" s="4" t="str">
        <f>IF(A473="",IF(A472="","",SUM($D$6:D472)),($B$6/$I$2))</f>
        <v/>
      </c>
      <c r="E473" s="4" t="str">
        <f>IF(A473="",IF(A472="","",SUM($E$6:E472)),C473+D473)</f>
        <v/>
      </c>
      <c r="G473" s="1" t="str">
        <f t="shared" si="63"/>
        <v/>
      </c>
      <c r="H473" s="4" t="str">
        <f t="shared" si="60"/>
        <v/>
      </c>
      <c r="I473" s="4" t="str">
        <f>IF(G473="",IF(G472="","",SUM($I$6:I472)),H473*$C$2/12)</f>
        <v/>
      </c>
      <c r="J473" s="4" t="str">
        <f>IF(G473="",IF(G472="","",SUM($J$6:J472)),K473-I473)</f>
        <v/>
      </c>
      <c r="K473" s="4" t="str">
        <f>IF(G473="",IF(G472="","",SUM(K$6:K472)),$H$6*(100%+$C$2/12)^$I$2*($C$2/12)/((100%+$C$2/12)^$I$2-1))</f>
        <v/>
      </c>
      <c r="M473" s="44"/>
      <c r="P473" s="44" t="str">
        <f t="shared" si="56"/>
        <v/>
      </c>
      <c r="Q473" s="44" t="str">
        <f t="shared" si="61"/>
        <v/>
      </c>
      <c r="R473" s="2" t="str">
        <f t="shared" si="62"/>
        <v/>
      </c>
      <c r="S473" s="12" t="str">
        <f t="shared" si="57"/>
        <v/>
      </c>
    </row>
    <row r="474" spans="1:19" x14ac:dyDescent="0.35">
      <c r="A474" s="1" t="str">
        <f t="shared" si="58"/>
        <v/>
      </c>
      <c r="B474" s="4" t="str">
        <f t="shared" si="59"/>
        <v/>
      </c>
      <c r="C474" s="4" t="str">
        <f>IF(A474="",IF(A473="","",SUM($C$6:C473)),B474*$C$2/12)</f>
        <v/>
      </c>
      <c r="D474" s="4" t="str">
        <f>IF(A474="",IF(A473="","",SUM($D$6:D473)),($B$6/$I$2))</f>
        <v/>
      </c>
      <c r="E474" s="4" t="str">
        <f>IF(A474="",IF(A473="","",SUM($E$6:E473)),C474+D474)</f>
        <v/>
      </c>
      <c r="G474" s="1" t="str">
        <f t="shared" si="63"/>
        <v/>
      </c>
      <c r="H474" s="4" t="str">
        <f t="shared" si="60"/>
        <v/>
      </c>
      <c r="I474" s="4" t="str">
        <f>IF(G474="",IF(G473="","",SUM($I$6:I473)),H474*$C$2/12)</f>
        <v/>
      </c>
      <c r="J474" s="4" t="str">
        <f>IF(G474="",IF(G473="","",SUM($J$6:J473)),K474-I474)</f>
        <v/>
      </c>
      <c r="K474" s="4" t="str">
        <f>IF(G474="",IF(G473="","",SUM(K$6:K473)),$H$6*(100%+$C$2/12)^$I$2*($C$2/12)/((100%+$C$2/12)^$I$2-1))</f>
        <v/>
      </c>
      <c r="M474" s="44"/>
      <c r="P474" s="44" t="str">
        <f t="shared" si="56"/>
        <v/>
      </c>
      <c r="Q474" s="44" t="str">
        <f t="shared" si="61"/>
        <v/>
      </c>
      <c r="R474" s="2" t="str">
        <f t="shared" si="62"/>
        <v/>
      </c>
      <c r="S474" s="12" t="str">
        <f t="shared" si="57"/>
        <v/>
      </c>
    </row>
    <row r="475" spans="1:19" x14ac:dyDescent="0.35">
      <c r="A475" s="1" t="str">
        <f t="shared" si="58"/>
        <v/>
      </c>
      <c r="B475" s="4" t="str">
        <f t="shared" si="59"/>
        <v/>
      </c>
      <c r="C475" s="4" t="str">
        <f>IF(A475="",IF(A474="","",SUM($C$6:C474)),B475*$C$2/12)</f>
        <v/>
      </c>
      <c r="D475" s="4" t="str">
        <f>IF(A475="",IF(A474="","",SUM($D$6:D474)),($B$6/$I$2))</f>
        <v/>
      </c>
      <c r="E475" s="4" t="str">
        <f>IF(A475="",IF(A474="","",SUM($E$6:E474)),C475+D475)</f>
        <v/>
      </c>
      <c r="G475" s="1" t="str">
        <f t="shared" si="63"/>
        <v/>
      </c>
      <c r="H475" s="4" t="str">
        <f t="shared" si="60"/>
        <v/>
      </c>
      <c r="I475" s="4" t="str">
        <f>IF(G475="",IF(G474="","",SUM($I$6:I474)),H475*$C$2/12)</f>
        <v/>
      </c>
      <c r="J475" s="4" t="str">
        <f>IF(G475="",IF(G474="","",SUM($J$6:J474)),K475-I475)</f>
        <v/>
      </c>
      <c r="K475" s="4" t="str">
        <f>IF(G475="",IF(G474="","",SUM(K$6:K474)),$H$6*(100%+$C$2/12)^$I$2*($C$2/12)/((100%+$C$2/12)^$I$2-1))</f>
        <v/>
      </c>
      <c r="M475" s="44"/>
      <c r="P475" s="44" t="str">
        <f t="shared" ref="P475:P538" si="64">IF(A475="","",D475/B475)</f>
        <v/>
      </c>
      <c r="Q475" s="44" t="str">
        <f t="shared" si="61"/>
        <v/>
      </c>
      <c r="R475" s="2" t="str">
        <f t="shared" si="62"/>
        <v/>
      </c>
      <c r="S475" s="12" t="str">
        <f t="shared" si="57"/>
        <v/>
      </c>
    </row>
    <row r="476" spans="1:19" x14ac:dyDescent="0.35">
      <c r="A476" s="1" t="str">
        <f t="shared" si="58"/>
        <v/>
      </c>
      <c r="B476" s="4" t="str">
        <f t="shared" si="59"/>
        <v/>
      </c>
      <c r="C476" s="4" t="str">
        <f>IF(A476="",IF(A475="","",SUM($C$6:C475)),B476*$C$2/12)</f>
        <v/>
      </c>
      <c r="D476" s="4" t="str">
        <f>IF(A476="",IF(A475="","",SUM($D$6:D475)),($B$6/$I$2))</f>
        <v/>
      </c>
      <c r="E476" s="4" t="str">
        <f>IF(A476="",IF(A475="","",SUM($E$6:E475)),C476+D476)</f>
        <v/>
      </c>
      <c r="G476" s="1" t="str">
        <f t="shared" si="63"/>
        <v/>
      </c>
      <c r="H476" s="4" t="str">
        <f t="shared" si="60"/>
        <v/>
      </c>
      <c r="I476" s="4" t="str">
        <f>IF(G476="",IF(G475="","",SUM($I$6:I475)),H476*$C$2/12)</f>
        <v/>
      </c>
      <c r="J476" s="4" t="str">
        <f>IF(G476="",IF(G475="","",SUM($J$6:J475)),K476-I476)</f>
        <v/>
      </c>
      <c r="K476" s="4" t="str">
        <f>IF(G476="",IF(G475="","",SUM(K$6:K475)),$H$6*(100%+$C$2/12)^$I$2*($C$2/12)/((100%+$C$2/12)^$I$2-1))</f>
        <v/>
      </c>
      <c r="M476" s="44"/>
      <c r="P476" s="44" t="str">
        <f t="shared" si="64"/>
        <v/>
      </c>
      <c r="Q476" s="44" t="str">
        <f t="shared" si="61"/>
        <v/>
      </c>
      <c r="R476" s="2" t="str">
        <f t="shared" si="62"/>
        <v/>
      </c>
      <c r="S476" s="12" t="str">
        <f t="shared" si="57"/>
        <v/>
      </c>
    </row>
    <row r="477" spans="1:19" x14ac:dyDescent="0.35">
      <c r="A477" s="1" t="str">
        <f t="shared" si="58"/>
        <v/>
      </c>
      <c r="B477" s="4" t="str">
        <f t="shared" si="59"/>
        <v/>
      </c>
      <c r="C477" s="4" t="str">
        <f>IF(A477="",IF(A476="","",SUM($C$6:C476)),B477*$C$2/12)</f>
        <v/>
      </c>
      <c r="D477" s="4" t="str">
        <f>IF(A477="",IF(A476="","",SUM($D$6:D476)),($B$6/$I$2))</f>
        <v/>
      </c>
      <c r="E477" s="4" t="str">
        <f>IF(A477="",IF(A476="","",SUM($E$6:E476)),C477+D477)</f>
        <v/>
      </c>
      <c r="G477" s="1" t="str">
        <f t="shared" si="63"/>
        <v/>
      </c>
      <c r="H477" s="4" t="str">
        <f t="shared" si="60"/>
        <v/>
      </c>
      <c r="I477" s="4" t="str">
        <f>IF(G477="",IF(G476="","",SUM($I$6:I476)),H477*$C$2/12)</f>
        <v/>
      </c>
      <c r="J477" s="4" t="str">
        <f>IF(G477="",IF(G476="","",SUM($J$6:J476)),K477-I477)</f>
        <v/>
      </c>
      <c r="K477" s="4" t="str">
        <f>IF(G477="",IF(G476="","",SUM(K$6:K476)),$H$6*(100%+$C$2/12)^$I$2*($C$2/12)/((100%+$C$2/12)^$I$2-1))</f>
        <v/>
      </c>
      <c r="M477" s="44"/>
      <c r="P477" s="44" t="str">
        <f t="shared" si="64"/>
        <v/>
      </c>
      <c r="Q477" s="44" t="str">
        <f t="shared" si="61"/>
        <v/>
      </c>
      <c r="R477" s="2" t="str">
        <f t="shared" si="62"/>
        <v/>
      </c>
      <c r="S477" s="12" t="str">
        <f t="shared" si="57"/>
        <v/>
      </c>
    </row>
    <row r="478" spans="1:19" x14ac:dyDescent="0.35">
      <c r="A478" s="1" t="str">
        <f t="shared" si="58"/>
        <v/>
      </c>
      <c r="B478" s="4" t="str">
        <f t="shared" si="59"/>
        <v/>
      </c>
      <c r="C478" s="4" t="str">
        <f>IF(A478="",IF(A477="","",SUM($C$6:C477)),B478*$C$2/12)</f>
        <v/>
      </c>
      <c r="D478" s="4" t="str">
        <f>IF(A478="",IF(A477="","",SUM($D$6:D477)),($B$6/$I$2))</f>
        <v/>
      </c>
      <c r="E478" s="4" t="str">
        <f>IF(A478="",IF(A477="","",SUM($E$6:E477)),C478+D478)</f>
        <v/>
      </c>
      <c r="G478" s="1" t="str">
        <f t="shared" si="63"/>
        <v/>
      </c>
      <c r="H478" s="4" t="str">
        <f t="shared" si="60"/>
        <v/>
      </c>
      <c r="I478" s="4" t="str">
        <f>IF(G478="",IF(G477="","",SUM($I$6:I477)),H478*$C$2/12)</f>
        <v/>
      </c>
      <c r="J478" s="4" t="str">
        <f>IF(G478="",IF(G477="","",SUM($J$6:J477)),K478-I478)</f>
        <v/>
      </c>
      <c r="K478" s="4" t="str">
        <f>IF(G478="",IF(G477="","",SUM(K$6:K477)),$H$6*(100%+$C$2/12)^$I$2*($C$2/12)/((100%+$C$2/12)^$I$2-1))</f>
        <v/>
      </c>
      <c r="M478" s="44"/>
      <c r="P478" s="44" t="str">
        <f t="shared" si="64"/>
        <v/>
      </c>
      <c r="Q478" s="44" t="str">
        <f t="shared" si="61"/>
        <v/>
      </c>
      <c r="R478" s="2" t="str">
        <f t="shared" si="62"/>
        <v/>
      </c>
      <c r="S478" s="12" t="str">
        <f t="shared" si="57"/>
        <v/>
      </c>
    </row>
    <row r="479" spans="1:19" x14ac:dyDescent="0.35">
      <c r="A479" s="1" t="str">
        <f t="shared" si="58"/>
        <v/>
      </c>
      <c r="B479" s="4" t="str">
        <f t="shared" si="59"/>
        <v/>
      </c>
      <c r="C479" s="4" t="str">
        <f>IF(A479="",IF(A478="","",SUM($C$6:C478)),B479*$C$2/12)</f>
        <v/>
      </c>
      <c r="D479" s="4" t="str">
        <f>IF(A479="",IF(A478="","",SUM($D$6:D478)),($B$6/$I$2))</f>
        <v/>
      </c>
      <c r="E479" s="4" t="str">
        <f>IF(A479="",IF(A478="","",SUM($E$6:E478)),C479+D479)</f>
        <v/>
      </c>
      <c r="G479" s="1" t="str">
        <f t="shared" si="63"/>
        <v/>
      </c>
      <c r="H479" s="4" t="str">
        <f t="shared" si="60"/>
        <v/>
      </c>
      <c r="I479" s="4" t="str">
        <f>IF(G479="",IF(G478="","",SUM($I$6:I478)),H479*$C$2/12)</f>
        <v/>
      </c>
      <c r="J479" s="4" t="str">
        <f>IF(G479="",IF(G478="","",SUM($J$6:J478)),K479-I479)</f>
        <v/>
      </c>
      <c r="K479" s="4" t="str">
        <f>IF(G479="",IF(G478="","",SUM(K$6:K478)),$H$6*(100%+$C$2/12)^$I$2*($C$2/12)/((100%+$C$2/12)^$I$2-1))</f>
        <v/>
      </c>
      <c r="M479" s="44"/>
      <c r="P479" s="44" t="str">
        <f t="shared" si="64"/>
        <v/>
      </c>
      <c r="Q479" s="44" t="str">
        <f t="shared" si="61"/>
        <v/>
      </c>
      <c r="R479" s="2" t="str">
        <f t="shared" si="62"/>
        <v/>
      </c>
      <c r="S479" s="12" t="str">
        <f t="shared" si="57"/>
        <v/>
      </c>
    </row>
    <row r="480" spans="1:19" x14ac:dyDescent="0.35">
      <c r="A480" s="1" t="str">
        <f t="shared" si="58"/>
        <v/>
      </c>
      <c r="B480" s="4" t="str">
        <f t="shared" si="59"/>
        <v/>
      </c>
      <c r="C480" s="4" t="str">
        <f>IF(A480="",IF(A479="","",SUM($C$6:C479)),B480*$C$2/12)</f>
        <v/>
      </c>
      <c r="D480" s="4" t="str">
        <f>IF(A480="",IF(A479="","",SUM($D$6:D479)),($B$6/$I$2))</f>
        <v/>
      </c>
      <c r="E480" s="4" t="str">
        <f>IF(A480="",IF(A479="","",SUM($E$6:E479)),C480+D480)</f>
        <v/>
      </c>
      <c r="G480" s="1" t="str">
        <f t="shared" si="63"/>
        <v/>
      </c>
      <c r="H480" s="4" t="str">
        <f t="shared" si="60"/>
        <v/>
      </c>
      <c r="I480" s="4" t="str">
        <f>IF(G480="",IF(G479="","",SUM($I$6:I479)),H480*$C$2/12)</f>
        <v/>
      </c>
      <c r="J480" s="4" t="str">
        <f>IF(G480="",IF(G479="","",SUM($J$6:J479)),K480-I480)</f>
        <v/>
      </c>
      <c r="K480" s="4" t="str">
        <f>IF(G480="",IF(G479="","",SUM(K$6:K479)),$H$6*(100%+$C$2/12)^$I$2*($C$2/12)/((100%+$C$2/12)^$I$2-1))</f>
        <v/>
      </c>
      <c r="M480" s="44"/>
      <c r="P480" s="44" t="str">
        <f t="shared" si="64"/>
        <v/>
      </c>
      <c r="Q480" s="44" t="str">
        <f t="shared" si="61"/>
        <v/>
      </c>
      <c r="R480" s="2" t="str">
        <f t="shared" si="62"/>
        <v/>
      </c>
      <c r="S480" s="12" t="str">
        <f t="shared" si="57"/>
        <v/>
      </c>
    </row>
    <row r="481" spans="1:19" x14ac:dyDescent="0.35">
      <c r="A481" s="1" t="str">
        <f t="shared" si="58"/>
        <v/>
      </c>
      <c r="B481" s="4" t="str">
        <f t="shared" si="59"/>
        <v/>
      </c>
      <c r="C481" s="4" t="str">
        <f>IF(A481="",IF(A480="","",SUM($C$6:C480)),B481*$C$2/12)</f>
        <v/>
      </c>
      <c r="D481" s="4" t="str">
        <f>IF(A481="",IF(A480="","",SUM($D$6:D480)),($B$6/$I$2))</f>
        <v/>
      </c>
      <c r="E481" s="4" t="str">
        <f>IF(A481="",IF(A480="","",SUM($E$6:E480)),C481+D481)</f>
        <v/>
      </c>
      <c r="G481" s="1" t="str">
        <f t="shared" si="63"/>
        <v/>
      </c>
      <c r="H481" s="4" t="str">
        <f t="shared" si="60"/>
        <v/>
      </c>
      <c r="I481" s="4" t="str">
        <f>IF(G481="",IF(G480="","",SUM($I$6:I480)),H481*$C$2/12)</f>
        <v/>
      </c>
      <c r="J481" s="4" t="str">
        <f>IF(G481="",IF(G480="","",SUM($J$6:J480)),K481-I481)</f>
        <v/>
      </c>
      <c r="K481" s="4" t="str">
        <f>IF(G481="",IF(G480="","",SUM(K$6:K480)),$H$6*(100%+$C$2/12)^$I$2*($C$2/12)/((100%+$C$2/12)^$I$2-1))</f>
        <v/>
      </c>
      <c r="M481" s="44"/>
      <c r="P481" s="44" t="str">
        <f t="shared" si="64"/>
        <v/>
      </c>
      <c r="Q481" s="44" t="str">
        <f t="shared" si="61"/>
        <v/>
      </c>
      <c r="R481" s="2" t="str">
        <f t="shared" si="62"/>
        <v/>
      </c>
      <c r="S481" s="12" t="str">
        <f t="shared" si="57"/>
        <v/>
      </c>
    </row>
    <row r="482" spans="1:19" x14ac:dyDescent="0.35">
      <c r="A482" s="1" t="str">
        <f t="shared" si="58"/>
        <v/>
      </c>
      <c r="B482" s="4" t="str">
        <f t="shared" si="59"/>
        <v/>
      </c>
      <c r="C482" s="4" t="str">
        <f>IF(A482="",IF(A481="","",SUM($C$6:C481)),B482*$C$2/12)</f>
        <v/>
      </c>
      <c r="D482" s="4" t="str">
        <f>IF(A482="",IF(A481="","",SUM($D$6:D481)),($B$6/$I$2))</f>
        <v/>
      </c>
      <c r="E482" s="4" t="str">
        <f>IF(A482="",IF(A481="","",SUM($E$6:E481)),C482+D482)</f>
        <v/>
      </c>
      <c r="G482" s="1" t="str">
        <f t="shared" si="63"/>
        <v/>
      </c>
      <c r="H482" s="4" t="str">
        <f t="shared" si="60"/>
        <v/>
      </c>
      <c r="I482" s="4" t="str">
        <f>IF(G482="",IF(G481="","",SUM($I$6:I481)),H482*$C$2/12)</f>
        <v/>
      </c>
      <c r="J482" s="4" t="str">
        <f>IF(G482="",IF(G481="","",SUM($J$6:J481)),K482-I482)</f>
        <v/>
      </c>
      <c r="K482" s="4" t="str">
        <f>IF(G482="",IF(G481="","",SUM(K$6:K481)),$H$6*(100%+$C$2/12)^$I$2*($C$2/12)/((100%+$C$2/12)^$I$2-1))</f>
        <v/>
      </c>
      <c r="M482" s="44"/>
      <c r="P482" s="44" t="str">
        <f t="shared" si="64"/>
        <v/>
      </c>
      <c r="Q482" s="44" t="str">
        <f t="shared" si="61"/>
        <v/>
      </c>
      <c r="R482" s="2" t="str">
        <f t="shared" si="62"/>
        <v/>
      </c>
      <c r="S482" s="12" t="str">
        <f t="shared" si="57"/>
        <v/>
      </c>
    </row>
    <row r="483" spans="1:19" x14ac:dyDescent="0.35">
      <c r="A483" s="1" t="str">
        <f t="shared" si="58"/>
        <v/>
      </c>
      <c r="B483" s="4" t="str">
        <f t="shared" si="59"/>
        <v/>
      </c>
      <c r="C483" s="4" t="str">
        <f>IF(A483="",IF(A482="","",SUM($C$6:C482)),B483*$C$2/12)</f>
        <v/>
      </c>
      <c r="D483" s="4" t="str">
        <f>IF(A483="",IF(A482="","",SUM($D$6:D482)),($B$6/$I$2))</f>
        <v/>
      </c>
      <c r="E483" s="4" t="str">
        <f>IF(A483="",IF(A482="","",SUM($E$6:E482)),C483+D483)</f>
        <v/>
      </c>
      <c r="G483" s="1" t="str">
        <f t="shared" si="63"/>
        <v/>
      </c>
      <c r="H483" s="4" t="str">
        <f t="shared" si="60"/>
        <v/>
      </c>
      <c r="I483" s="4" t="str">
        <f>IF(G483="",IF(G482="","",SUM($I$6:I482)),H483*$C$2/12)</f>
        <v/>
      </c>
      <c r="J483" s="4" t="str">
        <f>IF(G483="",IF(G482="","",SUM($J$6:J482)),K483-I483)</f>
        <v/>
      </c>
      <c r="K483" s="4" t="str">
        <f>IF(G483="",IF(G482="","",SUM(K$6:K482)),$H$6*(100%+$C$2/12)^$I$2*($C$2/12)/((100%+$C$2/12)^$I$2-1))</f>
        <v/>
      </c>
      <c r="M483" s="44"/>
      <c r="P483" s="44" t="str">
        <f t="shared" si="64"/>
        <v/>
      </c>
      <c r="Q483" s="44" t="str">
        <f t="shared" si="61"/>
        <v/>
      </c>
      <c r="R483" s="2" t="str">
        <f t="shared" si="62"/>
        <v/>
      </c>
      <c r="S483" s="12" t="str">
        <f t="shared" si="57"/>
        <v/>
      </c>
    </row>
    <row r="484" spans="1:19" x14ac:dyDescent="0.35">
      <c r="A484" s="1" t="str">
        <f t="shared" si="58"/>
        <v/>
      </c>
      <c r="B484" s="4" t="str">
        <f t="shared" si="59"/>
        <v/>
      </c>
      <c r="C484" s="4" t="str">
        <f>IF(A484="",IF(A483="","",SUM($C$6:C483)),B484*$C$2/12)</f>
        <v/>
      </c>
      <c r="D484" s="4" t="str">
        <f>IF(A484="",IF(A483="","",SUM($D$6:D483)),($B$6/$I$2))</f>
        <v/>
      </c>
      <c r="E484" s="4" t="str">
        <f>IF(A484="",IF(A483="","",SUM($E$6:E483)),C484+D484)</f>
        <v/>
      </c>
      <c r="G484" s="1" t="str">
        <f t="shared" si="63"/>
        <v/>
      </c>
      <c r="H484" s="4" t="str">
        <f t="shared" si="60"/>
        <v/>
      </c>
      <c r="I484" s="4" t="str">
        <f>IF(G484="",IF(G483="","",SUM($I$6:I483)),H484*$C$2/12)</f>
        <v/>
      </c>
      <c r="J484" s="4" t="str">
        <f>IF(G484="",IF(G483="","",SUM($J$6:J483)),K484-I484)</f>
        <v/>
      </c>
      <c r="K484" s="4" t="str">
        <f>IF(G484="",IF(G483="","",SUM(K$6:K483)),$H$6*(100%+$C$2/12)^$I$2*($C$2/12)/((100%+$C$2/12)^$I$2-1))</f>
        <v/>
      </c>
      <c r="M484" s="44"/>
      <c r="P484" s="44" t="str">
        <f t="shared" si="64"/>
        <v/>
      </c>
      <c r="Q484" s="44" t="str">
        <f t="shared" si="61"/>
        <v/>
      </c>
      <c r="R484" s="2" t="str">
        <f t="shared" si="62"/>
        <v/>
      </c>
      <c r="S484" s="12" t="str">
        <f t="shared" si="57"/>
        <v/>
      </c>
    </row>
    <row r="485" spans="1:19" x14ac:dyDescent="0.35">
      <c r="A485" s="1" t="str">
        <f t="shared" si="58"/>
        <v/>
      </c>
      <c r="B485" s="4" t="str">
        <f t="shared" si="59"/>
        <v/>
      </c>
      <c r="C485" s="4" t="str">
        <f>IF(A485="",IF(A484="","",SUM($C$6:C484)),B485*$C$2/12)</f>
        <v/>
      </c>
      <c r="D485" s="4" t="str">
        <f>IF(A485="",IF(A484="","",SUM($D$6:D484)),($B$6/$I$2))</f>
        <v/>
      </c>
      <c r="E485" s="4" t="str">
        <f>IF(A485="",IF(A484="","",SUM($E$6:E484)),C485+D485)</f>
        <v/>
      </c>
      <c r="G485" s="1" t="str">
        <f t="shared" si="63"/>
        <v/>
      </c>
      <c r="H485" s="4" t="str">
        <f t="shared" si="60"/>
        <v/>
      </c>
      <c r="I485" s="4" t="str">
        <f>IF(G485="",IF(G484="","",SUM($I$6:I484)),H485*$C$2/12)</f>
        <v/>
      </c>
      <c r="J485" s="4" t="str">
        <f>IF(G485="",IF(G484="","",SUM($J$6:J484)),K485-I485)</f>
        <v/>
      </c>
      <c r="K485" s="4" t="str">
        <f>IF(G485="",IF(G484="","",SUM(K$6:K484)),$H$6*(100%+$C$2/12)^$I$2*($C$2/12)/((100%+$C$2/12)^$I$2-1))</f>
        <v/>
      </c>
      <c r="M485" s="44"/>
      <c r="P485" s="44" t="str">
        <f t="shared" si="64"/>
        <v/>
      </c>
      <c r="Q485" s="44" t="str">
        <f t="shared" si="61"/>
        <v/>
      </c>
      <c r="R485" s="2" t="str">
        <f t="shared" si="62"/>
        <v/>
      </c>
      <c r="S485" s="12" t="str">
        <f t="shared" si="57"/>
        <v/>
      </c>
    </row>
    <row r="486" spans="1:19" x14ac:dyDescent="0.35">
      <c r="A486" s="1" t="str">
        <f t="shared" si="58"/>
        <v/>
      </c>
      <c r="B486" s="4" t="str">
        <f t="shared" si="59"/>
        <v/>
      </c>
      <c r="C486" s="4" t="str">
        <f>IF(A486="",IF(A485="","",SUM($C$6:C485)),B486*$C$2/12)</f>
        <v/>
      </c>
      <c r="D486" s="4" t="str">
        <f>IF(A486="",IF(A485="","",SUM($D$6:D485)),($B$6/$I$2))</f>
        <v/>
      </c>
      <c r="E486" s="4" t="str">
        <f>IF(A486="",IF(A485="","",SUM($E$6:E485)),C486+D486)</f>
        <v/>
      </c>
      <c r="G486" s="1" t="str">
        <f t="shared" si="63"/>
        <v/>
      </c>
      <c r="H486" s="4" t="str">
        <f t="shared" si="60"/>
        <v/>
      </c>
      <c r="I486" s="4" t="str">
        <f>IF(G486="",IF(G485="","",SUM($I$6:I485)),H486*$C$2/12)</f>
        <v/>
      </c>
      <c r="J486" s="4" t="str">
        <f>IF(G486="",IF(G485="","",SUM($J$6:J485)),K486-I486)</f>
        <v/>
      </c>
      <c r="K486" s="4" t="str">
        <f>IF(G486="",IF(G485="","",SUM(K$6:K485)),$H$6*(100%+$C$2/12)^$I$2*($C$2/12)/((100%+$C$2/12)^$I$2-1))</f>
        <v/>
      </c>
      <c r="P486" s="44" t="str">
        <f t="shared" si="64"/>
        <v/>
      </c>
      <c r="Q486" s="44" t="str">
        <f t="shared" si="61"/>
        <v/>
      </c>
      <c r="R486" s="2" t="str">
        <f t="shared" si="62"/>
        <v/>
      </c>
      <c r="S486" s="12" t="str">
        <f t="shared" si="57"/>
        <v/>
      </c>
    </row>
    <row r="487" spans="1:19" x14ac:dyDescent="0.35">
      <c r="A487" s="1" t="str">
        <f t="shared" si="58"/>
        <v/>
      </c>
      <c r="B487" s="2" t="str">
        <f t="shared" si="59"/>
        <v/>
      </c>
      <c r="C487" s="2" t="str">
        <f>IF(A487="",IF(A486="","",SUM($C$6:C486)),B487*$C$2/12)</f>
        <v/>
      </c>
      <c r="D487" s="2" t="str">
        <f>IF(A487="",IF(A486="","",SUM($D$6:D486)),($B$6/$I$2))</f>
        <v/>
      </c>
      <c r="E487" s="2" t="str">
        <f>IF(A487="",IF(A486="","",SUM($E$6:E486)),C487+D487)</f>
        <v/>
      </c>
      <c r="G487" s="1" t="str">
        <f t="shared" si="63"/>
        <v/>
      </c>
      <c r="H487" s="2" t="str">
        <f t="shared" si="60"/>
        <v/>
      </c>
      <c r="I487" s="2" t="str">
        <f>IF(G487="",IF(G486="","",SUM($I$6:I486)),H487*$C$2/12)</f>
        <v/>
      </c>
      <c r="J487" s="2" t="str">
        <f>IF(G487="",IF(G486="","",SUM($J$6:J486)),K487-I487)</f>
        <v/>
      </c>
      <c r="K487" s="2" t="str">
        <f>IF(G487="",IF(G486="","",SUM(K$6:K486)),$H$6*(100%+$C$2/12)^$I$2*($C$2/12)/((100%+$C$2/12)^$I$2-1))</f>
        <v/>
      </c>
      <c r="P487" s="44" t="str">
        <f t="shared" si="64"/>
        <v/>
      </c>
      <c r="Q487" s="44" t="str">
        <f t="shared" si="61"/>
        <v/>
      </c>
      <c r="R487" s="2" t="str">
        <f t="shared" si="62"/>
        <v/>
      </c>
      <c r="S487" s="12" t="str">
        <f t="shared" si="57"/>
        <v/>
      </c>
    </row>
    <row r="488" spans="1:19" x14ac:dyDescent="0.35">
      <c r="A488" s="1" t="str">
        <f t="shared" si="58"/>
        <v/>
      </c>
      <c r="B488" s="2" t="str">
        <f t="shared" si="59"/>
        <v/>
      </c>
      <c r="C488" s="2" t="str">
        <f>IF(A488="",IF(A487="","",SUM($C$6:C487)),B488*$C$2/12)</f>
        <v/>
      </c>
      <c r="D488" s="2" t="str">
        <f>IF(A488="",IF(A487="","",SUM($D$6:D487)),($B$6/$I$2))</f>
        <v/>
      </c>
      <c r="E488" s="2" t="str">
        <f>IF(A488="",IF(A487="","",SUM($E$6:E487)),C488+D488)</f>
        <v/>
      </c>
      <c r="G488" s="1" t="str">
        <f t="shared" si="63"/>
        <v/>
      </c>
      <c r="H488" s="2" t="str">
        <f t="shared" si="60"/>
        <v/>
      </c>
      <c r="I488" s="2" t="str">
        <f>IF(G488="",IF(G487="","",SUM($I$6:I487)),H488*$C$2/12)</f>
        <v/>
      </c>
      <c r="J488" s="2" t="str">
        <f>IF(G488="",IF(G487="","",SUM($J$6:J487)),K488-I488)</f>
        <v/>
      </c>
      <c r="K488" s="2" t="str">
        <f>IF(G488="",IF(G487="","",SUM(K$6:K487)),$H$6*(100%+$C$2/12)^$I$2*($C$2/12)/((100%+$C$2/12)^$I$2-1))</f>
        <v/>
      </c>
      <c r="P488" s="44" t="str">
        <f t="shared" si="64"/>
        <v/>
      </c>
      <c r="Q488" s="44" t="str">
        <f t="shared" si="61"/>
        <v/>
      </c>
      <c r="R488" s="2" t="str">
        <f t="shared" si="62"/>
        <v/>
      </c>
      <c r="S488" s="12" t="str">
        <f t="shared" si="57"/>
        <v/>
      </c>
    </row>
    <row r="489" spans="1:19" x14ac:dyDescent="0.35">
      <c r="A489" s="1" t="str">
        <f t="shared" si="58"/>
        <v/>
      </c>
      <c r="B489" s="2" t="str">
        <f t="shared" si="59"/>
        <v/>
      </c>
      <c r="C489" s="2" t="str">
        <f>IF(A489="",IF(A488="","",SUM($C$6:C488)),B489*$C$2/12)</f>
        <v/>
      </c>
      <c r="D489" s="2" t="str">
        <f>IF(A489="",IF(A488="","",SUM($D$6:D488)),($B$6/$I$2))</f>
        <v/>
      </c>
      <c r="E489" s="2" t="str">
        <f>IF(A489="",IF(A488="","",SUM($E$6:E488)),C489+D489)</f>
        <v/>
      </c>
      <c r="G489" s="1" t="str">
        <f t="shared" si="63"/>
        <v/>
      </c>
      <c r="H489" s="2" t="str">
        <f t="shared" si="60"/>
        <v/>
      </c>
      <c r="I489" s="2" t="str">
        <f>IF(G489="",IF(G488="","",SUM($I$6:I488)),H489*$C$2/12)</f>
        <v/>
      </c>
      <c r="J489" s="2" t="str">
        <f>IF(G489="",IF(G488="","",SUM($J$6:J488)),K489-I489)</f>
        <v/>
      </c>
      <c r="K489" s="2" t="str">
        <f>IF(G489="",IF(G488="","",SUM(K$6:K488)),$H$6*(100%+$C$2/12)^$I$2*($C$2/12)/((100%+$C$2/12)^$I$2-1))</f>
        <v/>
      </c>
      <c r="P489" s="44" t="str">
        <f t="shared" si="64"/>
        <v/>
      </c>
      <c r="Q489" s="44" t="str">
        <f t="shared" si="61"/>
        <v/>
      </c>
      <c r="R489" s="2" t="str">
        <f t="shared" si="62"/>
        <v/>
      </c>
      <c r="S489" s="12" t="str">
        <f t="shared" si="57"/>
        <v/>
      </c>
    </row>
    <row r="490" spans="1:19" x14ac:dyDescent="0.35">
      <c r="A490" s="1" t="str">
        <f t="shared" si="58"/>
        <v/>
      </c>
      <c r="B490" s="2" t="str">
        <f t="shared" si="59"/>
        <v/>
      </c>
      <c r="C490" s="2" t="str">
        <f>IF(A490="",IF(A489="","",SUM($C$6:C489)),B490*$C$2/12)</f>
        <v/>
      </c>
      <c r="D490" s="2" t="str">
        <f>IF(A490="",IF(A489="","",SUM($D$6:D489)),($B$6/$I$2))</f>
        <v/>
      </c>
      <c r="E490" s="2" t="str">
        <f>IF(A490="",IF(A489="","",SUM($E$6:E489)),C490+D490)</f>
        <v/>
      </c>
      <c r="G490" s="1" t="str">
        <f t="shared" si="63"/>
        <v/>
      </c>
      <c r="H490" s="2" t="str">
        <f t="shared" si="60"/>
        <v/>
      </c>
      <c r="I490" s="2" t="str">
        <f>IF(G490="",IF(G489="","",SUM($I$6:I489)),H490*$C$2/12)</f>
        <v/>
      </c>
      <c r="J490" s="2" t="str">
        <f>IF(G490="",IF(G489="","",SUM($J$6:J489)),K490-I490)</f>
        <v/>
      </c>
      <c r="K490" s="2" t="str">
        <f>IF(G490="",IF(G489="","",SUM(K$6:K489)),$H$6*(100%+$C$2/12)^$I$2*($C$2/12)/((100%+$C$2/12)^$I$2-1))</f>
        <v/>
      </c>
      <c r="P490" s="44" t="str">
        <f t="shared" si="64"/>
        <v/>
      </c>
      <c r="Q490" s="44" t="str">
        <f t="shared" si="61"/>
        <v/>
      </c>
      <c r="R490" s="2" t="str">
        <f t="shared" si="62"/>
        <v/>
      </c>
      <c r="S490" s="12" t="str">
        <f t="shared" si="57"/>
        <v/>
      </c>
    </row>
    <row r="491" spans="1:19" x14ac:dyDescent="0.35">
      <c r="A491" s="1" t="str">
        <f t="shared" si="58"/>
        <v/>
      </c>
      <c r="B491" s="2" t="str">
        <f t="shared" si="59"/>
        <v/>
      </c>
      <c r="C491" s="2" t="str">
        <f>IF(A491="",IF(A490="","",SUM($C$6:C490)),B491*$C$2/12)</f>
        <v/>
      </c>
      <c r="D491" s="2" t="str">
        <f>IF(A491="",IF(A490="","",SUM($D$6:D490)),($B$6/$I$2))</f>
        <v/>
      </c>
      <c r="E491" s="2" t="str">
        <f>IF(A491="",IF(A490="","",SUM($E$6:E490)),C491+D491)</f>
        <v/>
      </c>
      <c r="G491" s="1" t="str">
        <f t="shared" si="63"/>
        <v/>
      </c>
      <c r="H491" s="2" t="str">
        <f t="shared" si="60"/>
        <v/>
      </c>
      <c r="I491" s="2" t="str">
        <f>IF(G491="",IF(G490="","",SUM($I$6:I490)),H491*$C$2/12)</f>
        <v/>
      </c>
      <c r="J491" s="2" t="str">
        <f>IF(G491="",IF(G490="","",SUM($J$6:J490)),K491-I491)</f>
        <v/>
      </c>
      <c r="K491" s="2" t="str">
        <f>IF(G491="",IF(G490="","",SUM(K$6:K490)),$H$6*(100%+$C$2/12)^$I$2*($C$2/12)/((100%+$C$2/12)^$I$2-1))</f>
        <v/>
      </c>
      <c r="P491" s="44" t="str">
        <f t="shared" si="64"/>
        <v/>
      </c>
      <c r="Q491" s="44" t="str">
        <f t="shared" si="61"/>
        <v/>
      </c>
      <c r="R491" s="2" t="str">
        <f t="shared" si="62"/>
        <v/>
      </c>
      <c r="S491" s="12" t="str">
        <f t="shared" si="57"/>
        <v/>
      </c>
    </row>
    <row r="492" spans="1:19" x14ac:dyDescent="0.35">
      <c r="A492" s="1" t="str">
        <f t="shared" si="58"/>
        <v/>
      </c>
      <c r="B492" s="2" t="str">
        <f t="shared" si="59"/>
        <v/>
      </c>
      <c r="C492" s="2" t="str">
        <f>IF(A492="",IF(A491="","",SUM($C$6:C491)),B492*$C$2/12)</f>
        <v/>
      </c>
      <c r="D492" s="2" t="str">
        <f>IF(A492="",IF(A491="","",SUM($D$6:D491)),($B$6/$I$2))</f>
        <v/>
      </c>
      <c r="E492" s="2" t="str">
        <f>IF(A492="",IF(A491="","",SUM($E$6:E491)),C492+D492)</f>
        <v/>
      </c>
      <c r="G492" s="1" t="str">
        <f t="shared" si="63"/>
        <v/>
      </c>
      <c r="H492" s="2" t="str">
        <f t="shared" si="60"/>
        <v/>
      </c>
      <c r="I492" s="2" t="str">
        <f>IF(G492="",IF(G491="","",SUM($I$6:I491)),H492*$C$2/12)</f>
        <v/>
      </c>
      <c r="J492" s="2" t="str">
        <f>IF(G492="",IF(G491="","",SUM($J$6:J491)),K492-I492)</f>
        <v/>
      </c>
      <c r="K492" s="2" t="str">
        <f>IF(G492="",IF(G491="","",SUM(K$6:K491)),$H$6*(100%+$C$2/12)^$I$2*($C$2/12)/((100%+$C$2/12)^$I$2-1))</f>
        <v/>
      </c>
      <c r="P492" s="44" t="str">
        <f t="shared" si="64"/>
        <v/>
      </c>
      <c r="Q492" s="44" t="str">
        <f t="shared" si="61"/>
        <v/>
      </c>
      <c r="R492" s="2" t="str">
        <f t="shared" si="62"/>
        <v/>
      </c>
      <c r="S492" s="12" t="str">
        <f t="shared" si="57"/>
        <v/>
      </c>
    </row>
    <row r="493" spans="1:19" x14ac:dyDescent="0.35">
      <c r="A493" s="1" t="str">
        <f t="shared" si="58"/>
        <v/>
      </c>
      <c r="B493" s="2" t="str">
        <f t="shared" si="59"/>
        <v/>
      </c>
      <c r="C493" s="2" t="str">
        <f>IF(A493="",IF(A492="","",SUM($C$6:C492)),B493*$C$2/12)</f>
        <v/>
      </c>
      <c r="D493" s="2" t="str">
        <f>IF(A493="",IF(A492="","",SUM($D$6:D492)),($B$6/$I$2))</f>
        <v/>
      </c>
      <c r="E493" s="2" t="str">
        <f>IF(A493="",IF(A492="","",SUM($E$6:E492)),C493+D493)</f>
        <v/>
      </c>
      <c r="G493" s="1" t="str">
        <f t="shared" si="63"/>
        <v/>
      </c>
      <c r="H493" s="2" t="str">
        <f t="shared" si="60"/>
        <v/>
      </c>
      <c r="I493" s="2" t="str">
        <f>IF(G493="",IF(G492="","",SUM($I$6:I492)),H493*$C$2/12)</f>
        <v/>
      </c>
      <c r="J493" s="2" t="str">
        <f>IF(G493="",IF(G492="","",SUM($J$6:J492)),K493-I493)</f>
        <v/>
      </c>
      <c r="K493" s="2" t="str">
        <f>IF(G493="",IF(G492="","",SUM(K$6:K492)),$H$6*(100%+$C$2/12)^$I$2*($C$2/12)/((100%+$C$2/12)^$I$2-1))</f>
        <v/>
      </c>
      <c r="P493" s="44" t="str">
        <f t="shared" si="64"/>
        <v/>
      </c>
      <c r="Q493" s="44" t="str">
        <f t="shared" si="61"/>
        <v/>
      </c>
      <c r="R493" s="2" t="str">
        <f t="shared" si="62"/>
        <v/>
      </c>
      <c r="S493" s="12" t="str">
        <f t="shared" si="57"/>
        <v/>
      </c>
    </row>
    <row r="494" spans="1:19" x14ac:dyDescent="0.35">
      <c r="A494" s="1" t="str">
        <f t="shared" si="58"/>
        <v/>
      </c>
      <c r="B494" s="2" t="str">
        <f t="shared" si="59"/>
        <v/>
      </c>
      <c r="C494" s="2" t="str">
        <f>IF(A494="",IF(A493="","",SUM($C$6:C493)),B494*$C$2/12)</f>
        <v/>
      </c>
      <c r="D494" s="2" t="str">
        <f>IF(A494="",IF(A493="","",SUM($D$6:D493)),($B$6/$I$2))</f>
        <v/>
      </c>
      <c r="E494" s="2" t="str">
        <f>IF(A494="",IF(A493="","",SUM($E$6:E493)),C494+D494)</f>
        <v/>
      </c>
      <c r="G494" s="1" t="str">
        <f t="shared" si="63"/>
        <v/>
      </c>
      <c r="H494" s="2" t="str">
        <f t="shared" si="60"/>
        <v/>
      </c>
      <c r="I494" s="2" t="str">
        <f>IF(G494="",IF(G493="","",SUM($I$6:I493)),H494*$C$2/12)</f>
        <v/>
      </c>
      <c r="J494" s="2" t="str">
        <f>IF(G494="",IF(G493="","",SUM($J$6:J493)),K494-I494)</f>
        <v/>
      </c>
      <c r="K494" s="2" t="str">
        <f>IF(G494="",IF(G493="","",SUM(K$6:K493)),$H$6*(100%+$C$2/12)^$I$2*($C$2/12)/((100%+$C$2/12)^$I$2-1))</f>
        <v/>
      </c>
      <c r="P494" s="44" t="str">
        <f t="shared" si="64"/>
        <v/>
      </c>
      <c r="Q494" s="44" t="str">
        <f t="shared" si="61"/>
        <v/>
      </c>
      <c r="R494" s="2" t="str">
        <f t="shared" si="62"/>
        <v/>
      </c>
      <c r="S494" s="12" t="str">
        <f t="shared" si="57"/>
        <v/>
      </c>
    </row>
    <row r="495" spans="1:19" x14ac:dyDescent="0.35">
      <c r="A495" s="1" t="str">
        <f t="shared" si="58"/>
        <v/>
      </c>
      <c r="B495" s="2" t="str">
        <f t="shared" si="59"/>
        <v/>
      </c>
      <c r="C495" s="2" t="str">
        <f>IF(A495="",IF(A494="","",SUM($C$6:C494)),B495*$C$2/12)</f>
        <v/>
      </c>
      <c r="D495" s="2" t="str">
        <f>IF(A495="",IF(A494="","",SUM($D$6:D494)),($B$6/$I$2))</f>
        <v/>
      </c>
      <c r="E495" s="2" t="str">
        <f>IF(A495="",IF(A494="","",SUM($E$6:E494)),C495+D495)</f>
        <v/>
      </c>
      <c r="G495" s="1" t="str">
        <f t="shared" si="63"/>
        <v/>
      </c>
      <c r="H495" s="2" t="str">
        <f t="shared" si="60"/>
        <v/>
      </c>
      <c r="I495" s="2" t="str">
        <f>IF(G495="",IF(G494="","",SUM($I$6:I494)),H495*$C$2/12)</f>
        <v/>
      </c>
      <c r="J495" s="2" t="str">
        <f>IF(G495="",IF(G494="","",SUM($J$6:J494)),K495-I495)</f>
        <v/>
      </c>
      <c r="K495" s="2" t="str">
        <f>IF(G495="",IF(G494="","",SUM(K$6:K494)),$H$6*(100%+$C$2/12)^$I$2*($C$2/12)/((100%+$C$2/12)^$I$2-1))</f>
        <v/>
      </c>
      <c r="P495" s="44" t="str">
        <f t="shared" si="64"/>
        <v/>
      </c>
      <c r="Q495" s="44" t="str">
        <f t="shared" si="61"/>
        <v/>
      </c>
      <c r="R495" s="2" t="str">
        <f t="shared" si="62"/>
        <v/>
      </c>
      <c r="S495" s="12" t="str">
        <f t="shared" si="57"/>
        <v/>
      </c>
    </row>
    <row r="496" spans="1:19" x14ac:dyDescent="0.35">
      <c r="A496" s="1" t="str">
        <f t="shared" si="58"/>
        <v/>
      </c>
      <c r="B496" s="2" t="str">
        <f t="shared" si="59"/>
        <v/>
      </c>
      <c r="C496" s="2" t="str">
        <f>IF(A496="",IF(A495="","",SUM($C$6:C495)),B496*$C$2/12)</f>
        <v/>
      </c>
      <c r="D496" s="2" t="str">
        <f>IF(A496="",IF(A495="","",SUM($D$6:D495)),($B$6/$I$2))</f>
        <v/>
      </c>
      <c r="E496" s="2" t="str">
        <f>IF(A496="",IF(A495="","",SUM($E$6:E495)),C496+D496)</f>
        <v/>
      </c>
      <c r="G496" s="1" t="str">
        <f t="shared" si="63"/>
        <v/>
      </c>
      <c r="H496" s="2" t="str">
        <f t="shared" si="60"/>
        <v/>
      </c>
      <c r="I496" s="2" t="str">
        <f>IF(G496="",IF(G495="","",SUM($I$6:I495)),H496*$C$2/12)</f>
        <v/>
      </c>
      <c r="J496" s="2" t="str">
        <f>IF(G496="",IF(G495="","",SUM($J$6:J495)),K496-I496)</f>
        <v/>
      </c>
      <c r="K496" s="2" t="str">
        <f>IF(G496="",IF(G495="","",SUM(K$6:K495)),$H$6*(100%+$C$2/12)^$I$2*($C$2/12)/((100%+$C$2/12)^$I$2-1))</f>
        <v/>
      </c>
      <c r="P496" s="44" t="str">
        <f t="shared" si="64"/>
        <v/>
      </c>
      <c r="Q496" s="44" t="str">
        <f t="shared" si="61"/>
        <v/>
      </c>
      <c r="R496" s="2" t="str">
        <f t="shared" si="62"/>
        <v/>
      </c>
      <c r="S496" s="12" t="str">
        <f t="shared" si="57"/>
        <v/>
      </c>
    </row>
    <row r="497" spans="1:19" x14ac:dyDescent="0.35">
      <c r="A497" s="1" t="str">
        <f t="shared" si="58"/>
        <v/>
      </c>
      <c r="B497" s="2" t="str">
        <f t="shared" si="59"/>
        <v/>
      </c>
      <c r="C497" s="2" t="str">
        <f>IF(A497="",IF(A496="","",SUM($C$6:C496)),B497*$C$2/12)</f>
        <v/>
      </c>
      <c r="D497" s="2" t="str">
        <f>IF(A497="",IF(A496="","",SUM($D$6:D496)),($B$6/$I$2))</f>
        <v/>
      </c>
      <c r="E497" s="2" t="str">
        <f>IF(A497="",IF(A496="","",SUM($E$6:E496)),C497+D497)</f>
        <v/>
      </c>
      <c r="G497" s="1" t="str">
        <f t="shared" si="63"/>
        <v/>
      </c>
      <c r="H497" s="2" t="str">
        <f t="shared" si="60"/>
        <v/>
      </c>
      <c r="I497" s="2" t="str">
        <f>IF(G497="",IF(G496="","",SUM($I$6:I496)),H497*$C$2/12)</f>
        <v/>
      </c>
      <c r="J497" s="2" t="str">
        <f>IF(G497="",IF(G496="","",SUM($J$6:J496)),K497-I497)</f>
        <v/>
      </c>
      <c r="K497" s="2" t="str">
        <f>IF(G497="",IF(G496="","",SUM(K$6:K496)),$H$6*(100%+$C$2/12)^$I$2*($C$2/12)/((100%+$C$2/12)^$I$2-1))</f>
        <v/>
      </c>
      <c r="P497" s="44" t="str">
        <f t="shared" si="64"/>
        <v/>
      </c>
      <c r="Q497" s="44" t="str">
        <f t="shared" si="61"/>
        <v/>
      </c>
      <c r="R497" s="2" t="str">
        <f t="shared" si="62"/>
        <v/>
      </c>
      <c r="S497" s="12" t="str">
        <f t="shared" si="57"/>
        <v/>
      </c>
    </row>
    <row r="498" spans="1:19" x14ac:dyDescent="0.35">
      <c r="A498" s="1" t="str">
        <f t="shared" si="58"/>
        <v/>
      </c>
      <c r="B498" s="2" t="str">
        <f t="shared" si="59"/>
        <v/>
      </c>
      <c r="C498" s="2" t="str">
        <f>IF(A498="",IF(A497="","",SUM($C$6:C497)),B498*$C$2/12)</f>
        <v/>
      </c>
      <c r="D498" s="2" t="str">
        <f>IF(A498="",IF(A497="","",SUM($D$6:D497)),($B$6/$I$2))</f>
        <v/>
      </c>
      <c r="E498" s="2" t="str">
        <f>IF(A498="",IF(A497="","",SUM($E$6:E497)),C498+D498)</f>
        <v/>
      </c>
      <c r="G498" s="1" t="str">
        <f t="shared" si="63"/>
        <v/>
      </c>
      <c r="H498" s="2" t="str">
        <f t="shared" si="60"/>
        <v/>
      </c>
      <c r="I498" s="2" t="str">
        <f>IF(G498="",IF(G497="","",SUM($I$6:I497)),H498*$C$2/12)</f>
        <v/>
      </c>
      <c r="J498" s="2" t="str">
        <f>IF(G498="",IF(G497="","",SUM($J$6:J497)),K498-I498)</f>
        <v/>
      </c>
      <c r="K498" s="2" t="str">
        <f>IF(G498="",IF(G497="","",SUM(K$6:K497)),$H$6*(100%+$C$2/12)^$I$2*($C$2/12)/((100%+$C$2/12)^$I$2-1))</f>
        <v/>
      </c>
      <c r="P498" s="44" t="str">
        <f t="shared" si="64"/>
        <v/>
      </c>
      <c r="Q498" s="44" t="str">
        <f t="shared" si="61"/>
        <v/>
      </c>
      <c r="R498" s="2" t="str">
        <f t="shared" si="62"/>
        <v/>
      </c>
      <c r="S498" s="12" t="str">
        <f t="shared" si="57"/>
        <v/>
      </c>
    </row>
    <row r="499" spans="1:19" x14ac:dyDescent="0.35">
      <c r="A499" s="1" t="str">
        <f t="shared" si="58"/>
        <v/>
      </c>
      <c r="B499" s="2" t="str">
        <f t="shared" si="59"/>
        <v/>
      </c>
      <c r="C499" s="2" t="str">
        <f>IF(A499="",IF(A498="","",SUM($C$6:C498)),B499*$C$2/12)</f>
        <v/>
      </c>
      <c r="D499" s="2" t="str">
        <f>IF(A499="",IF(A498="","",SUM($D$6:D498)),($B$6/$I$2))</f>
        <v/>
      </c>
      <c r="E499" s="2" t="str">
        <f>IF(A499="",IF(A498="","",SUM($E$6:E498)),C499+D499)</f>
        <v/>
      </c>
      <c r="G499" s="1" t="str">
        <f t="shared" si="63"/>
        <v/>
      </c>
      <c r="H499" s="2" t="str">
        <f t="shared" si="60"/>
        <v/>
      </c>
      <c r="I499" s="2" t="str">
        <f>IF(G499="",IF(G498="","",SUM($I$6:I498)),H499*$C$2/12)</f>
        <v/>
      </c>
      <c r="J499" s="2" t="str">
        <f>IF(G499="",IF(G498="","",SUM($J$6:J498)),K499-I499)</f>
        <v/>
      </c>
      <c r="K499" s="2" t="str">
        <f>IF(G499="",IF(G498="","",SUM(K$6:K498)),$H$6*(100%+$C$2/12)^$I$2*($C$2/12)/((100%+$C$2/12)^$I$2-1))</f>
        <v/>
      </c>
      <c r="P499" s="44" t="str">
        <f t="shared" si="64"/>
        <v/>
      </c>
      <c r="Q499" s="44" t="str">
        <f t="shared" si="61"/>
        <v/>
      </c>
      <c r="R499" s="2" t="str">
        <f t="shared" si="62"/>
        <v/>
      </c>
      <c r="S499" s="12" t="str">
        <f t="shared" ref="S499:S562" si="65">IF(A499="", "",(R499-B499)/R499)</f>
        <v/>
      </c>
    </row>
    <row r="500" spans="1:19" x14ac:dyDescent="0.35">
      <c r="A500" s="1" t="str">
        <f t="shared" si="58"/>
        <v/>
      </c>
      <c r="B500" s="2" t="str">
        <f t="shared" si="59"/>
        <v/>
      </c>
      <c r="C500" s="2" t="str">
        <f>IF(A500="",IF(A499="","",SUM($C$6:C499)),B500*$C$2/12)</f>
        <v/>
      </c>
      <c r="D500" s="2" t="str">
        <f>IF(A500="",IF(A499="","",SUM($D$6:D499)),($B$6/$I$2))</f>
        <v/>
      </c>
      <c r="E500" s="2" t="str">
        <f>IF(A500="",IF(A499="","",SUM($E$6:E499)),C500+D500)</f>
        <v/>
      </c>
      <c r="G500" s="1" t="str">
        <f t="shared" si="63"/>
        <v/>
      </c>
      <c r="H500" s="2" t="str">
        <f t="shared" si="60"/>
        <v/>
      </c>
      <c r="I500" s="2" t="str">
        <f>IF(G500="",IF(G499="","",SUM($I$6:I499)),H500*$C$2/12)</f>
        <v/>
      </c>
      <c r="J500" s="2" t="str">
        <f>IF(G500="",IF(G499="","",SUM($J$6:J499)),K500-I500)</f>
        <v/>
      </c>
      <c r="K500" s="2" t="str">
        <f>IF(G500="",IF(G499="","",SUM(K$6:K499)),$H$6*(100%+$C$2/12)^$I$2*($C$2/12)/((100%+$C$2/12)^$I$2-1))</f>
        <v/>
      </c>
      <c r="P500" s="44" t="str">
        <f t="shared" si="64"/>
        <v/>
      </c>
      <c r="Q500" s="44" t="str">
        <f t="shared" si="61"/>
        <v/>
      </c>
      <c r="R500" s="2" t="str">
        <f t="shared" si="62"/>
        <v/>
      </c>
      <c r="S500" s="12" t="str">
        <f t="shared" si="65"/>
        <v/>
      </c>
    </row>
    <row r="501" spans="1:19" x14ac:dyDescent="0.35">
      <c r="A501" s="1" t="str">
        <f t="shared" si="58"/>
        <v/>
      </c>
      <c r="B501" s="2" t="str">
        <f t="shared" si="59"/>
        <v/>
      </c>
      <c r="C501" s="2" t="str">
        <f>IF(A501="",IF(A500="","",SUM($C$6:C500)),B501*$C$2/12)</f>
        <v/>
      </c>
      <c r="D501" s="2" t="str">
        <f>IF(A501="",IF(A500="","",SUM($D$6:D500)),($B$6/$I$2))</f>
        <v/>
      </c>
      <c r="E501" s="2" t="str">
        <f>IF(A501="",IF(A500="","",SUM($E$6:E500)),C501+D501)</f>
        <v/>
      </c>
      <c r="G501" s="1" t="str">
        <f t="shared" si="63"/>
        <v/>
      </c>
      <c r="H501" s="2" t="str">
        <f t="shared" si="60"/>
        <v/>
      </c>
      <c r="I501" s="2" t="str">
        <f>IF(G501="",IF(G500="","",SUM($I$6:I500)),H501*$C$2/12)</f>
        <v/>
      </c>
      <c r="J501" s="2" t="str">
        <f>IF(G501="",IF(G500="","",SUM($J$6:J500)),K501-I501)</f>
        <v/>
      </c>
      <c r="K501" s="2" t="str">
        <f>IF(G501="",IF(G500="","",SUM(K$6:K500)),$H$6*(100%+$C$2/12)^$I$2*($C$2/12)/((100%+$C$2/12)^$I$2-1))</f>
        <v/>
      </c>
      <c r="P501" s="44" t="str">
        <f t="shared" si="64"/>
        <v/>
      </c>
      <c r="Q501" s="44" t="str">
        <f t="shared" si="61"/>
        <v/>
      </c>
      <c r="R501" s="2" t="str">
        <f t="shared" si="62"/>
        <v/>
      </c>
      <c r="S501" s="12" t="str">
        <f t="shared" si="65"/>
        <v/>
      </c>
    </row>
    <row r="502" spans="1:19" x14ac:dyDescent="0.35">
      <c r="A502" s="1" t="str">
        <f t="shared" si="58"/>
        <v/>
      </c>
      <c r="B502" s="2" t="str">
        <f t="shared" si="59"/>
        <v/>
      </c>
      <c r="C502" s="2" t="str">
        <f>IF(A502="",IF(A501="","",SUM($C$6:C501)),B502*$C$2/12)</f>
        <v/>
      </c>
      <c r="D502" s="2" t="str">
        <f>IF(A502="",IF(A501="","",SUM($D$6:D501)),($B$6/$I$2))</f>
        <v/>
      </c>
      <c r="E502" s="2" t="str">
        <f>IF(A502="",IF(A501="","",SUM($E$6:E501)),C502+D502)</f>
        <v/>
      </c>
      <c r="G502" s="1" t="str">
        <f t="shared" si="63"/>
        <v/>
      </c>
      <c r="H502" s="2" t="str">
        <f t="shared" si="60"/>
        <v/>
      </c>
      <c r="I502" s="2" t="str">
        <f>IF(G502="",IF(G501="","",SUM($I$6:I501)),H502*$C$2/12)</f>
        <v/>
      </c>
      <c r="J502" s="2" t="str">
        <f>IF(G502="",IF(G501="","",SUM($J$6:J501)),K502-I502)</f>
        <v/>
      </c>
      <c r="K502" s="2" t="str">
        <f>IF(G502="",IF(G501="","",SUM(K$6:K501)),$H$6*(100%+$C$2/12)^$I$2*($C$2/12)/((100%+$C$2/12)^$I$2-1))</f>
        <v/>
      </c>
      <c r="P502" s="44" t="str">
        <f t="shared" si="64"/>
        <v/>
      </c>
      <c r="Q502" s="44" t="str">
        <f t="shared" si="61"/>
        <v/>
      </c>
      <c r="R502" s="2" t="str">
        <f t="shared" si="62"/>
        <v/>
      </c>
      <c r="S502" s="12" t="str">
        <f t="shared" si="65"/>
        <v/>
      </c>
    </row>
    <row r="503" spans="1:19" x14ac:dyDescent="0.35">
      <c r="A503" s="1" t="str">
        <f t="shared" si="58"/>
        <v/>
      </c>
      <c r="B503" s="2" t="str">
        <f t="shared" si="59"/>
        <v/>
      </c>
      <c r="C503" s="2" t="str">
        <f>IF(A503="",IF(A502="","",SUM($C$6:C502)),B503*$C$2/12)</f>
        <v/>
      </c>
      <c r="D503" s="2" t="str">
        <f>IF(A503="",IF(A502="","",SUM($D$6:D502)),($B$6/$I$2))</f>
        <v/>
      </c>
      <c r="E503" s="2" t="str">
        <f>IF(A503="",IF(A502="","",SUM($E$6:E502)),C503+D503)</f>
        <v/>
      </c>
      <c r="G503" s="1" t="str">
        <f t="shared" si="63"/>
        <v/>
      </c>
      <c r="H503" s="2" t="str">
        <f t="shared" si="60"/>
        <v/>
      </c>
      <c r="I503" s="2" t="str">
        <f>IF(G503="",IF(G502="","",SUM($I$6:I502)),H503*$C$2/12)</f>
        <v/>
      </c>
      <c r="J503" s="2" t="str">
        <f>IF(G503="",IF(G502="","",SUM($J$6:J502)),K503-I503)</f>
        <v/>
      </c>
      <c r="K503" s="2" t="str">
        <f>IF(G503="",IF(G502="","",SUM(K$6:K502)),$H$6*(100%+$C$2/12)^$I$2*($C$2/12)/((100%+$C$2/12)^$I$2-1))</f>
        <v/>
      </c>
      <c r="P503" s="44" t="str">
        <f t="shared" si="64"/>
        <v/>
      </c>
      <c r="Q503" s="44" t="str">
        <f t="shared" si="61"/>
        <v/>
      </c>
      <c r="R503" s="2" t="str">
        <f t="shared" si="62"/>
        <v/>
      </c>
      <c r="S503" s="12" t="str">
        <f t="shared" si="65"/>
        <v/>
      </c>
    </row>
    <row r="504" spans="1:19" x14ac:dyDescent="0.35">
      <c r="A504" s="1" t="str">
        <f t="shared" si="58"/>
        <v/>
      </c>
      <c r="B504" s="2" t="str">
        <f t="shared" si="59"/>
        <v/>
      </c>
      <c r="C504" s="2" t="str">
        <f>IF(A504="",IF(A503="","",SUM($C$6:C503)),B504*$C$2/12)</f>
        <v/>
      </c>
      <c r="D504" s="2" t="str">
        <f>IF(A504="",IF(A503="","",SUM($D$6:D503)),($B$6/$I$2))</f>
        <v/>
      </c>
      <c r="E504" s="2" t="str">
        <f>IF(A504="",IF(A503="","",SUM($E$6:E503)),C504+D504)</f>
        <v/>
      </c>
      <c r="G504" s="1" t="str">
        <f t="shared" si="63"/>
        <v/>
      </c>
      <c r="H504" s="2" t="str">
        <f t="shared" si="60"/>
        <v/>
      </c>
      <c r="I504" s="2" t="str">
        <f>IF(G504="",IF(G503="","",SUM($I$6:I503)),H504*$C$2/12)</f>
        <v/>
      </c>
      <c r="J504" s="2" t="str">
        <f>IF(G504="",IF(G503="","",SUM($J$6:J503)),K504-I504)</f>
        <v/>
      </c>
      <c r="K504" s="2" t="str">
        <f>IF(G504="",IF(G503="","",SUM(K$6:K503)),$H$6*(100%+$C$2/12)^$I$2*($C$2/12)/((100%+$C$2/12)^$I$2-1))</f>
        <v/>
      </c>
      <c r="P504" s="44" t="str">
        <f t="shared" si="64"/>
        <v/>
      </c>
      <c r="Q504" s="44" t="str">
        <f t="shared" si="61"/>
        <v/>
      </c>
      <c r="R504" s="2" t="str">
        <f t="shared" si="62"/>
        <v/>
      </c>
      <c r="S504" s="12" t="str">
        <f t="shared" si="65"/>
        <v/>
      </c>
    </row>
    <row r="505" spans="1:19" x14ac:dyDescent="0.35">
      <c r="A505" s="1" t="str">
        <f t="shared" si="58"/>
        <v/>
      </c>
      <c r="B505" s="2" t="str">
        <f t="shared" si="59"/>
        <v/>
      </c>
      <c r="C505" s="2" t="str">
        <f>IF(A505="",IF(A504="","",SUM($C$6:C504)),B505*$C$2/12)</f>
        <v/>
      </c>
      <c r="D505" s="2" t="str">
        <f>IF(A505="",IF(A504="","",SUM($D$6:D504)),($B$6/$I$2))</f>
        <v/>
      </c>
      <c r="E505" s="2" t="str">
        <f>IF(A505="",IF(A504="","",SUM($E$6:E504)),C505+D505)</f>
        <v/>
      </c>
      <c r="G505" s="1" t="str">
        <f t="shared" si="63"/>
        <v/>
      </c>
      <c r="H505" s="2" t="str">
        <f t="shared" si="60"/>
        <v/>
      </c>
      <c r="I505" s="2" t="str">
        <f>IF(G505="",IF(G504="","",SUM($I$6:I504)),H505*$C$2/12)</f>
        <v/>
      </c>
      <c r="J505" s="2" t="str">
        <f>IF(G505="",IF(G504="","",SUM($J$6:J504)),K505-I505)</f>
        <v/>
      </c>
      <c r="K505" s="2" t="str">
        <f>IF(G505="",IF(G504="","",SUM(K$6:K504)),$H$6*(100%+$C$2/12)^$I$2*($C$2/12)/((100%+$C$2/12)^$I$2-1))</f>
        <v/>
      </c>
      <c r="P505" s="44" t="str">
        <f t="shared" si="64"/>
        <v/>
      </c>
      <c r="Q505" s="44" t="str">
        <f t="shared" si="61"/>
        <v/>
      </c>
      <c r="R505" s="2" t="str">
        <f t="shared" si="62"/>
        <v/>
      </c>
      <c r="S505" s="12" t="str">
        <f t="shared" si="65"/>
        <v/>
      </c>
    </row>
    <row r="506" spans="1:19" x14ac:dyDescent="0.35">
      <c r="A506" s="1" t="str">
        <f t="shared" si="58"/>
        <v/>
      </c>
      <c r="B506" s="2" t="str">
        <f t="shared" si="59"/>
        <v/>
      </c>
      <c r="C506" s="2" t="str">
        <f>IF(A506="",IF(A505="","",SUM($C$6:C505)),B506*$C$2/12)</f>
        <v/>
      </c>
      <c r="D506" s="2" t="str">
        <f>IF(A506="",IF(A505="","",SUM($D$6:D505)),($B$6/$I$2))</f>
        <v/>
      </c>
      <c r="E506" s="2" t="str">
        <f>IF(A506="",IF(A505="","",SUM($E$6:E505)),C506+D506)</f>
        <v/>
      </c>
      <c r="G506" s="1" t="str">
        <f t="shared" si="63"/>
        <v/>
      </c>
      <c r="H506" s="2" t="str">
        <f t="shared" si="60"/>
        <v/>
      </c>
      <c r="I506" s="2" t="str">
        <f>IF(G506="",IF(G505="","",SUM($I$6:I505)),H506*$C$2/12)</f>
        <v/>
      </c>
      <c r="J506" s="2" t="str">
        <f>IF(G506="",IF(G505="","",SUM($J$6:J505)),K506-I506)</f>
        <v/>
      </c>
      <c r="K506" s="2" t="str">
        <f>IF(G506="",IF(G505="","",SUM(K$6:K505)),$H$6*(100%+$C$2/12)^$I$2*($C$2/12)/((100%+$C$2/12)^$I$2-1))</f>
        <v/>
      </c>
      <c r="P506" s="44" t="str">
        <f t="shared" si="64"/>
        <v/>
      </c>
      <c r="Q506" s="44" t="str">
        <f t="shared" si="61"/>
        <v/>
      </c>
      <c r="R506" s="2" t="str">
        <f t="shared" si="62"/>
        <v/>
      </c>
      <c r="S506" s="12" t="str">
        <f t="shared" si="65"/>
        <v/>
      </c>
    </row>
    <row r="507" spans="1:19" x14ac:dyDescent="0.35">
      <c r="A507" s="1" t="str">
        <f t="shared" si="58"/>
        <v/>
      </c>
      <c r="B507" s="2" t="str">
        <f t="shared" si="59"/>
        <v/>
      </c>
      <c r="C507" s="2" t="str">
        <f>IF(A507="",IF(A506="","",SUM($C$6:C506)),B507*$C$2/12)</f>
        <v/>
      </c>
      <c r="D507" s="2" t="str">
        <f>IF(A507="",IF(A506="","",SUM($D$6:D506)),($B$6/$I$2))</f>
        <v/>
      </c>
      <c r="E507" s="2" t="str">
        <f>IF(A507="",IF(A506="","",SUM($E$6:E506)),C507+D507)</f>
        <v/>
      </c>
      <c r="G507" s="1" t="str">
        <f t="shared" si="63"/>
        <v/>
      </c>
      <c r="H507" s="2" t="str">
        <f t="shared" si="60"/>
        <v/>
      </c>
      <c r="I507" s="2" t="str">
        <f>IF(G507="",IF(G506="","",SUM($I$6:I506)),H507*$C$2/12)</f>
        <v/>
      </c>
      <c r="J507" s="2" t="str">
        <f>IF(G507="",IF(G506="","",SUM($J$6:J506)),K507-I507)</f>
        <v/>
      </c>
      <c r="K507" s="2" t="str">
        <f>IF(G507="",IF(G506="","",SUM(K$6:K506)),$H$6*(100%+$C$2/12)^$I$2*($C$2/12)/((100%+$C$2/12)^$I$2-1))</f>
        <v/>
      </c>
      <c r="P507" s="44" t="str">
        <f t="shared" si="64"/>
        <v/>
      </c>
      <c r="Q507" s="44" t="str">
        <f t="shared" si="61"/>
        <v/>
      </c>
      <c r="R507" s="2" t="str">
        <f t="shared" si="62"/>
        <v/>
      </c>
      <c r="S507" s="12" t="str">
        <f t="shared" si="65"/>
        <v/>
      </c>
    </row>
    <row r="508" spans="1:19" x14ac:dyDescent="0.35">
      <c r="A508" s="1" t="str">
        <f t="shared" si="58"/>
        <v/>
      </c>
      <c r="B508" s="2" t="str">
        <f t="shared" si="59"/>
        <v/>
      </c>
      <c r="C508" s="2" t="str">
        <f>IF(A508="",IF(A507="","",SUM($C$6:C507)),B508*$C$2/12)</f>
        <v/>
      </c>
      <c r="D508" s="2" t="str">
        <f>IF(A508="",IF(A507="","",SUM($D$6:D507)),($B$6/$I$2))</f>
        <v/>
      </c>
      <c r="E508" s="2" t="str">
        <f>IF(A508="",IF(A507="","",SUM($E$6:E507)),C508+D508)</f>
        <v/>
      </c>
      <c r="G508" s="1" t="str">
        <f t="shared" si="63"/>
        <v/>
      </c>
      <c r="H508" s="2" t="str">
        <f t="shared" si="60"/>
        <v/>
      </c>
      <c r="I508" s="2" t="str">
        <f>IF(G508="",IF(G507="","",SUM($I$6:I507)),H508*$C$2/12)</f>
        <v/>
      </c>
      <c r="J508" s="2" t="str">
        <f>IF(G508="",IF(G507="","",SUM($J$6:J507)),K508-I508)</f>
        <v/>
      </c>
      <c r="K508" s="2" t="str">
        <f>IF(G508="",IF(G507="","",SUM(K$6:K507)),$H$6*(100%+$C$2/12)^$I$2*($C$2/12)/((100%+$C$2/12)^$I$2-1))</f>
        <v/>
      </c>
      <c r="P508" s="44" t="str">
        <f t="shared" si="64"/>
        <v/>
      </c>
      <c r="Q508" s="44" t="str">
        <f t="shared" si="61"/>
        <v/>
      </c>
      <c r="R508" s="2" t="str">
        <f t="shared" si="62"/>
        <v/>
      </c>
      <c r="S508" s="12" t="str">
        <f t="shared" si="65"/>
        <v/>
      </c>
    </row>
    <row r="509" spans="1:19" x14ac:dyDescent="0.35">
      <c r="A509" s="1" t="str">
        <f t="shared" si="58"/>
        <v/>
      </c>
      <c r="B509" s="2" t="str">
        <f t="shared" si="59"/>
        <v/>
      </c>
      <c r="C509" s="2" t="str">
        <f>IF(A509="",IF(A508="","",SUM($C$6:C508)),B509*$C$2/12)</f>
        <v/>
      </c>
      <c r="D509" s="2" t="str">
        <f>IF(A509="",IF(A508="","",SUM($D$6:D508)),($B$6/$I$2))</f>
        <v/>
      </c>
      <c r="E509" s="2" t="str">
        <f>IF(A509="",IF(A508="","",SUM($E$6:E508)),C509+D509)</f>
        <v/>
      </c>
      <c r="G509" s="1" t="str">
        <f t="shared" si="63"/>
        <v/>
      </c>
      <c r="H509" s="2" t="str">
        <f t="shared" si="60"/>
        <v/>
      </c>
      <c r="I509" s="2" t="str">
        <f>IF(G509="",IF(G508="","",SUM($I$6:I508)),H509*$C$2/12)</f>
        <v/>
      </c>
      <c r="J509" s="2" t="str">
        <f>IF(G509="",IF(G508="","",SUM($J$6:J508)),K509-I509)</f>
        <v/>
      </c>
      <c r="K509" s="2" t="str">
        <f>IF(G509="",IF(G508="","",SUM(K$6:K508)),$H$6*(100%+$C$2/12)^$I$2*($C$2/12)/((100%+$C$2/12)^$I$2-1))</f>
        <v/>
      </c>
      <c r="P509" s="44" t="str">
        <f t="shared" si="64"/>
        <v/>
      </c>
      <c r="Q509" s="44" t="str">
        <f t="shared" si="61"/>
        <v/>
      </c>
      <c r="R509" s="2" t="str">
        <f t="shared" si="62"/>
        <v/>
      </c>
      <c r="S509" s="12" t="str">
        <f t="shared" si="65"/>
        <v/>
      </c>
    </row>
    <row r="510" spans="1:19" x14ac:dyDescent="0.35">
      <c r="A510" s="1" t="str">
        <f t="shared" si="58"/>
        <v/>
      </c>
      <c r="B510" s="2" t="str">
        <f t="shared" si="59"/>
        <v/>
      </c>
      <c r="C510" s="2" t="str">
        <f>IF(A510="",IF(A509="","",SUM($C$6:C509)),B510*$C$2/12)</f>
        <v/>
      </c>
      <c r="D510" s="2" t="str">
        <f>IF(A510="",IF(A509="","",SUM($D$6:D509)),($B$6/$I$2))</f>
        <v/>
      </c>
      <c r="E510" s="2" t="str">
        <f>IF(A510="",IF(A509="","",SUM($E$6:E509)),C510+D510)</f>
        <v/>
      </c>
      <c r="G510" s="1" t="str">
        <f t="shared" si="63"/>
        <v/>
      </c>
      <c r="H510" s="2" t="str">
        <f t="shared" si="60"/>
        <v/>
      </c>
      <c r="I510" s="2" t="str">
        <f>IF(G510="",IF(G509="","",SUM($I$6:I509)),H510*$C$2/12)</f>
        <v/>
      </c>
      <c r="J510" s="2" t="str">
        <f>IF(G510="",IF(G509="","",SUM($J$6:J509)),K510-I510)</f>
        <v/>
      </c>
      <c r="K510" s="2" t="str">
        <f>IF(G510="",IF(G509="","",SUM(K$6:K509)),$H$6*(100%+$C$2/12)^$I$2*($C$2/12)/((100%+$C$2/12)^$I$2-1))</f>
        <v/>
      </c>
      <c r="P510" s="44" t="str">
        <f t="shared" si="64"/>
        <v/>
      </c>
      <c r="Q510" s="44" t="str">
        <f t="shared" si="61"/>
        <v/>
      </c>
      <c r="R510" s="2" t="str">
        <f t="shared" si="62"/>
        <v/>
      </c>
      <c r="S510" s="12" t="str">
        <f t="shared" si="65"/>
        <v/>
      </c>
    </row>
    <row r="511" spans="1:19" x14ac:dyDescent="0.35">
      <c r="A511" s="1" t="str">
        <f t="shared" si="58"/>
        <v/>
      </c>
      <c r="B511" s="2" t="str">
        <f t="shared" si="59"/>
        <v/>
      </c>
      <c r="C511" s="2" t="str">
        <f>IF(A511="",IF(A510="","",SUM($C$6:C510)),B511*$C$2/12)</f>
        <v/>
      </c>
      <c r="D511" s="2" t="str">
        <f>IF(A511="",IF(A510="","",SUM($D$6:D510)),($B$6/$I$2))</f>
        <v/>
      </c>
      <c r="E511" s="2" t="str">
        <f>IF(A511="",IF(A510="","",SUM($E$6:E510)),C511+D511)</f>
        <v/>
      </c>
      <c r="G511" s="1" t="str">
        <f t="shared" si="63"/>
        <v/>
      </c>
      <c r="H511" s="2" t="str">
        <f t="shared" si="60"/>
        <v/>
      </c>
      <c r="I511" s="2" t="str">
        <f>IF(G511="",IF(G510="","",SUM($I$6:I510)),H511*$C$2/12)</f>
        <v/>
      </c>
      <c r="J511" s="2" t="str">
        <f>IF(G511="",IF(G510="","",SUM($J$6:J510)),K511-I511)</f>
        <v/>
      </c>
      <c r="K511" s="2" t="str">
        <f>IF(G511="",IF(G510="","",SUM(K$6:K510)),$H$6*(100%+$C$2/12)^$I$2*($C$2/12)/((100%+$C$2/12)^$I$2-1))</f>
        <v/>
      </c>
      <c r="P511" s="44" t="str">
        <f t="shared" si="64"/>
        <v/>
      </c>
      <c r="Q511" s="44" t="str">
        <f t="shared" si="61"/>
        <v/>
      </c>
      <c r="R511" s="2" t="str">
        <f t="shared" si="62"/>
        <v/>
      </c>
      <c r="S511" s="12" t="str">
        <f t="shared" si="65"/>
        <v/>
      </c>
    </row>
    <row r="512" spans="1:19" x14ac:dyDescent="0.35">
      <c r="A512" s="1" t="str">
        <f t="shared" si="58"/>
        <v/>
      </c>
      <c r="B512" s="2" t="str">
        <f t="shared" si="59"/>
        <v/>
      </c>
      <c r="C512" s="2" t="str">
        <f>IF(A512="",IF(A511="","",SUM($C$6:C511)),B512*$C$2/12)</f>
        <v/>
      </c>
      <c r="D512" s="2" t="str">
        <f>IF(A512="",IF(A511="","",SUM($D$6:D511)),($B$6/$I$2))</f>
        <v/>
      </c>
      <c r="E512" s="2" t="str">
        <f>IF(A512="",IF(A511="","",SUM($E$6:E511)),C512+D512)</f>
        <v/>
      </c>
      <c r="G512" s="1" t="str">
        <f t="shared" si="63"/>
        <v/>
      </c>
      <c r="H512" s="2" t="str">
        <f t="shared" si="60"/>
        <v/>
      </c>
      <c r="I512" s="2" t="str">
        <f>IF(G512="",IF(G511="","",SUM($I$6:I511)),H512*$C$2/12)</f>
        <v/>
      </c>
      <c r="J512" s="2" t="str">
        <f>IF(G512="",IF(G511="","",SUM($J$6:J511)),K512-I512)</f>
        <v/>
      </c>
      <c r="K512" s="2" t="str">
        <f>IF(G512="",IF(G511="","",SUM(K$6:K511)),$H$6*(100%+$C$2/12)^$I$2*($C$2/12)/((100%+$C$2/12)^$I$2-1))</f>
        <v/>
      </c>
      <c r="P512" s="44" t="str">
        <f t="shared" si="64"/>
        <v/>
      </c>
      <c r="Q512" s="44" t="str">
        <f t="shared" si="61"/>
        <v/>
      </c>
      <c r="R512" s="2" t="str">
        <f t="shared" si="62"/>
        <v/>
      </c>
      <c r="S512" s="12" t="str">
        <f t="shared" si="65"/>
        <v/>
      </c>
    </row>
    <row r="513" spans="1:19" x14ac:dyDescent="0.35">
      <c r="A513" s="1" t="str">
        <f t="shared" si="58"/>
        <v/>
      </c>
      <c r="B513" s="2" t="str">
        <f t="shared" si="59"/>
        <v/>
      </c>
      <c r="C513" s="2" t="str">
        <f>IF(A513="",IF(A512="","",SUM($C$6:C512)),B513*$C$2/12)</f>
        <v/>
      </c>
      <c r="D513" s="2" t="str">
        <f>IF(A513="",IF(A512="","",SUM($D$6:D512)),($B$6/$I$2))</f>
        <v/>
      </c>
      <c r="E513" s="2" t="str">
        <f>IF(A513="",IF(A512="","",SUM($E$6:E512)),C513+D513)</f>
        <v/>
      </c>
      <c r="G513" s="1" t="str">
        <f t="shared" si="63"/>
        <v/>
      </c>
      <c r="H513" s="2" t="str">
        <f t="shared" si="60"/>
        <v/>
      </c>
      <c r="I513" s="2" t="str">
        <f>IF(G513="",IF(G512="","",SUM($I$6:I512)),H513*$C$2/12)</f>
        <v/>
      </c>
      <c r="J513" s="2" t="str">
        <f>IF(G513="",IF(G512="","",SUM($J$6:J512)),K513-I513)</f>
        <v/>
      </c>
      <c r="K513" s="2" t="str">
        <f>IF(G513="",IF(G512="","",SUM(K$6:K512)),$H$6*(100%+$C$2/12)^$I$2*($C$2/12)/((100%+$C$2/12)^$I$2-1))</f>
        <v/>
      </c>
      <c r="P513" s="44" t="str">
        <f t="shared" si="64"/>
        <v/>
      </c>
      <c r="Q513" s="44" t="str">
        <f t="shared" si="61"/>
        <v/>
      </c>
      <c r="R513" s="2" t="str">
        <f t="shared" si="62"/>
        <v/>
      </c>
      <c r="S513" s="12" t="str">
        <f t="shared" si="65"/>
        <v/>
      </c>
    </row>
    <row r="514" spans="1:19" x14ac:dyDescent="0.35">
      <c r="A514" s="1" t="str">
        <f t="shared" si="58"/>
        <v/>
      </c>
      <c r="B514" s="2" t="str">
        <f t="shared" si="59"/>
        <v/>
      </c>
      <c r="C514" s="2" t="str">
        <f>IF(A514="",IF(A513="","",SUM($C$6:C513)),B514*$C$2/12)</f>
        <v/>
      </c>
      <c r="D514" s="2" t="str">
        <f>IF(A514="",IF(A513="","",SUM($D$6:D513)),($B$6/$I$2))</f>
        <v/>
      </c>
      <c r="E514" s="2" t="str">
        <f>IF(A514="",IF(A513="","",SUM($E$6:E513)),C514+D514)</f>
        <v/>
      </c>
      <c r="G514" s="1" t="str">
        <f t="shared" si="63"/>
        <v/>
      </c>
      <c r="H514" s="2" t="str">
        <f t="shared" si="60"/>
        <v/>
      </c>
      <c r="I514" s="2" t="str">
        <f>IF(G514="",IF(G513="","",SUM($I$6:I513)),H514*$C$2/12)</f>
        <v/>
      </c>
      <c r="J514" s="2" t="str">
        <f>IF(G514="",IF(G513="","",SUM($J$6:J513)),K514-I514)</f>
        <v/>
      </c>
      <c r="K514" s="2" t="str">
        <f>IF(G514="",IF(G513="","",SUM(K$6:K513)),$H$6*(100%+$C$2/12)^$I$2*($C$2/12)/((100%+$C$2/12)^$I$2-1))</f>
        <v/>
      </c>
      <c r="P514" s="44" t="str">
        <f t="shared" si="64"/>
        <v/>
      </c>
      <c r="Q514" s="44" t="str">
        <f t="shared" si="61"/>
        <v/>
      </c>
      <c r="R514" s="2" t="str">
        <f t="shared" si="62"/>
        <v/>
      </c>
      <c r="S514" s="12" t="str">
        <f t="shared" si="65"/>
        <v/>
      </c>
    </row>
    <row r="515" spans="1:19" x14ac:dyDescent="0.35">
      <c r="A515" s="1" t="str">
        <f t="shared" si="58"/>
        <v/>
      </c>
      <c r="B515" s="2" t="str">
        <f t="shared" si="59"/>
        <v/>
      </c>
      <c r="C515" s="2" t="str">
        <f>IF(A515="",IF(A514="","",SUM($C$6:C514)),B515*$C$2/12)</f>
        <v/>
      </c>
      <c r="D515" s="2" t="str">
        <f>IF(A515="",IF(A514="","",SUM($D$6:D514)),($B$6/$I$2))</f>
        <v/>
      </c>
      <c r="E515" s="2" t="str">
        <f>IF(A515="",IF(A514="","",SUM($E$6:E514)),C515+D515)</f>
        <v/>
      </c>
      <c r="G515" s="1" t="str">
        <f t="shared" si="63"/>
        <v/>
      </c>
      <c r="H515" s="2" t="str">
        <f t="shared" si="60"/>
        <v/>
      </c>
      <c r="I515" s="2" t="str">
        <f>IF(G515="",IF(G514="","",SUM($I$6:I514)),H515*$C$2/12)</f>
        <v/>
      </c>
      <c r="J515" s="2" t="str">
        <f>IF(G515="",IF(G514="","",SUM($J$6:J514)),K515-I515)</f>
        <v/>
      </c>
      <c r="K515" s="2" t="str">
        <f>IF(G515="",IF(G514="","",SUM(K$6:K514)),$H$6*(100%+$C$2/12)^$I$2*($C$2/12)/((100%+$C$2/12)^$I$2-1))</f>
        <v/>
      </c>
      <c r="P515" s="44" t="str">
        <f t="shared" si="64"/>
        <v/>
      </c>
      <c r="Q515" s="44" t="str">
        <f t="shared" si="61"/>
        <v/>
      </c>
      <c r="R515" s="2" t="str">
        <f t="shared" si="62"/>
        <v/>
      </c>
      <c r="S515" s="12" t="str">
        <f t="shared" si="65"/>
        <v/>
      </c>
    </row>
    <row r="516" spans="1:19" x14ac:dyDescent="0.35">
      <c r="A516" s="1" t="str">
        <f t="shared" si="58"/>
        <v/>
      </c>
      <c r="B516" s="2" t="str">
        <f t="shared" si="59"/>
        <v/>
      </c>
      <c r="C516" s="2" t="str">
        <f>IF(A516="",IF(A515="","",SUM($C$6:C515)),B516*$C$2/12)</f>
        <v/>
      </c>
      <c r="D516" s="2" t="str">
        <f>IF(A516="",IF(A515="","",SUM($D$6:D515)),($B$6/$I$2))</f>
        <v/>
      </c>
      <c r="E516" s="2" t="str">
        <f>IF(A516="",IF(A515="","",SUM($E$6:E515)),C516+D516)</f>
        <v/>
      </c>
      <c r="G516" s="1" t="str">
        <f t="shared" si="63"/>
        <v/>
      </c>
      <c r="H516" s="2" t="str">
        <f t="shared" si="60"/>
        <v/>
      </c>
      <c r="I516" s="2" t="str">
        <f>IF(G516="",IF(G515="","",SUM($I$6:I515)),H516*$C$2/12)</f>
        <v/>
      </c>
      <c r="J516" s="2" t="str">
        <f>IF(G516="",IF(G515="","",SUM($J$6:J515)),K516-I516)</f>
        <v/>
      </c>
      <c r="K516" s="2" t="str">
        <f>IF(G516="",IF(G515="","",SUM(K$6:K515)),$H$6*(100%+$C$2/12)^$I$2*($C$2/12)/((100%+$C$2/12)^$I$2-1))</f>
        <v/>
      </c>
      <c r="P516" s="44" t="str">
        <f t="shared" si="64"/>
        <v/>
      </c>
      <c r="Q516" s="44" t="str">
        <f t="shared" si="61"/>
        <v/>
      </c>
      <c r="R516" s="2" t="str">
        <f t="shared" si="62"/>
        <v/>
      </c>
      <c r="S516" s="12" t="str">
        <f t="shared" si="65"/>
        <v/>
      </c>
    </row>
    <row r="517" spans="1:19" x14ac:dyDescent="0.35">
      <c r="A517" s="1" t="str">
        <f t="shared" si="58"/>
        <v/>
      </c>
      <c r="B517" s="2" t="str">
        <f t="shared" si="59"/>
        <v/>
      </c>
      <c r="C517" s="2" t="str">
        <f>IF(A517="",IF(A516="","",SUM($C$6:C516)),B517*$C$2/12)</f>
        <v/>
      </c>
      <c r="D517" s="2" t="str">
        <f>IF(A517="",IF(A516="","",SUM($D$6:D516)),($B$6/$I$2))</f>
        <v/>
      </c>
      <c r="E517" s="2" t="str">
        <f>IF(A517="",IF(A516="","",SUM($E$6:E516)),C517+D517)</f>
        <v/>
      </c>
      <c r="G517" s="1" t="str">
        <f t="shared" si="63"/>
        <v/>
      </c>
      <c r="H517" s="2" t="str">
        <f t="shared" si="60"/>
        <v/>
      </c>
      <c r="I517" s="2" t="str">
        <f>IF(G517="",IF(G516="","",SUM($I$6:I516)),H517*$C$2/12)</f>
        <v/>
      </c>
      <c r="J517" s="2" t="str">
        <f>IF(G517="",IF(G516="","",SUM($J$6:J516)),K517-I517)</f>
        <v/>
      </c>
      <c r="K517" s="2" t="str">
        <f>IF(G517="",IF(G516="","",SUM(K$6:K516)),$H$6*(100%+$C$2/12)^$I$2*($C$2/12)/((100%+$C$2/12)^$I$2-1))</f>
        <v/>
      </c>
      <c r="P517" s="44" t="str">
        <f t="shared" si="64"/>
        <v/>
      </c>
      <c r="Q517" s="44" t="str">
        <f t="shared" si="61"/>
        <v/>
      </c>
      <c r="R517" s="2" t="str">
        <f t="shared" si="62"/>
        <v/>
      </c>
      <c r="S517" s="12" t="str">
        <f t="shared" si="65"/>
        <v/>
      </c>
    </row>
    <row r="518" spans="1:19" x14ac:dyDescent="0.35">
      <c r="A518" s="1" t="str">
        <f t="shared" si="58"/>
        <v/>
      </c>
      <c r="B518" s="2" t="str">
        <f t="shared" si="59"/>
        <v/>
      </c>
      <c r="C518" s="2" t="str">
        <f>IF(A518="",IF(A517="","",SUM($C$6:C517)),B518*$C$2/12)</f>
        <v/>
      </c>
      <c r="D518" s="2" t="str">
        <f>IF(A518="",IF(A517="","",SUM($D$6:D517)),($B$6/$I$2))</f>
        <v/>
      </c>
      <c r="E518" s="2" t="str">
        <f>IF(A518="",IF(A517="","",SUM($E$6:E517)),C518+D518)</f>
        <v/>
      </c>
      <c r="G518" s="1" t="str">
        <f t="shared" si="63"/>
        <v/>
      </c>
      <c r="H518" s="2" t="str">
        <f t="shared" si="60"/>
        <v/>
      </c>
      <c r="I518" s="2" t="str">
        <f>IF(G518="",IF(G517="","",SUM($I$6:I517)),H518*$C$2/12)</f>
        <v/>
      </c>
      <c r="J518" s="2" t="str">
        <f>IF(G518="",IF(G517="","",SUM($J$6:J517)),K518-I518)</f>
        <v/>
      </c>
      <c r="K518" s="2" t="str">
        <f>IF(G518="",IF(G517="","",SUM(K$6:K517)),$H$6*(100%+$C$2/12)^$I$2*($C$2/12)/((100%+$C$2/12)^$I$2-1))</f>
        <v/>
      </c>
      <c r="P518" s="44" t="str">
        <f t="shared" si="64"/>
        <v/>
      </c>
      <c r="Q518" s="44" t="str">
        <f t="shared" si="61"/>
        <v/>
      </c>
      <c r="R518" s="2" t="str">
        <f t="shared" si="62"/>
        <v/>
      </c>
      <c r="S518" s="12" t="str">
        <f t="shared" si="65"/>
        <v/>
      </c>
    </row>
    <row r="519" spans="1:19" x14ac:dyDescent="0.35">
      <c r="A519" s="1" t="str">
        <f t="shared" si="58"/>
        <v/>
      </c>
      <c r="B519" s="2" t="str">
        <f t="shared" si="59"/>
        <v/>
      </c>
      <c r="C519" s="2" t="str">
        <f>IF(A519="",IF(A518="","",SUM($C$6:C518)),B519*$C$2/12)</f>
        <v/>
      </c>
      <c r="D519" s="2" t="str">
        <f>IF(A519="",IF(A518="","",SUM($D$6:D518)),($B$6/$I$2))</f>
        <v/>
      </c>
      <c r="E519" s="2" t="str">
        <f>IF(A519="",IF(A518="","",SUM($E$6:E518)),C519+D519)</f>
        <v/>
      </c>
      <c r="G519" s="1" t="str">
        <f t="shared" si="63"/>
        <v/>
      </c>
      <c r="H519" s="2" t="str">
        <f t="shared" si="60"/>
        <v/>
      </c>
      <c r="I519" s="2" t="str">
        <f>IF(G519="",IF(G518="","",SUM($I$6:I518)),H519*$C$2/12)</f>
        <v/>
      </c>
      <c r="J519" s="2" t="str">
        <f>IF(G519="",IF(G518="","",SUM($J$6:J518)),K519-I519)</f>
        <v/>
      </c>
      <c r="K519" s="2" t="str">
        <f>IF(G519="",IF(G518="","",SUM(K$6:K518)),$H$6*(100%+$C$2/12)^$I$2*($C$2/12)/((100%+$C$2/12)^$I$2-1))</f>
        <v/>
      </c>
      <c r="P519" s="44" t="str">
        <f t="shared" si="64"/>
        <v/>
      </c>
      <c r="Q519" s="44" t="str">
        <f t="shared" si="61"/>
        <v/>
      </c>
      <c r="R519" s="2" t="str">
        <f t="shared" si="62"/>
        <v/>
      </c>
      <c r="S519" s="12" t="str">
        <f t="shared" si="65"/>
        <v/>
      </c>
    </row>
    <row r="520" spans="1:19" x14ac:dyDescent="0.35">
      <c r="A520" s="1" t="str">
        <f t="shared" ref="A520:A583" si="66">IF($A519="","",IF($I$2&gt;=$A519+1,$A519+1,""))</f>
        <v/>
      </c>
      <c r="B520" s="2" t="str">
        <f t="shared" ref="B520:B583" si="67">IF(A520="",IF(A519="","","samtals"),B519-D519)</f>
        <v/>
      </c>
      <c r="C520" s="2" t="str">
        <f>IF(A520="",IF(A519="","",SUM($C$6:C519)),B520*$C$2/12)</f>
        <v/>
      </c>
      <c r="D520" s="2" t="str">
        <f>IF(A520="",IF(A519="","",SUM($D$6:D519)),($B$6/$I$2))</f>
        <v/>
      </c>
      <c r="E520" s="2" t="str">
        <f>IF(A520="",IF(A519="","",SUM($E$6:E519)),C520+D520)</f>
        <v/>
      </c>
      <c r="G520" s="1" t="str">
        <f t="shared" si="63"/>
        <v/>
      </c>
      <c r="H520" s="2" t="str">
        <f t="shared" ref="H520:H583" si="68">IF(G520="",IF(G519="","","samtals"),H519-J519)</f>
        <v/>
      </c>
      <c r="I520" s="2" t="str">
        <f>IF(G520="",IF(G519="","",SUM($I$6:I519)),H520*$C$2/12)</f>
        <v/>
      </c>
      <c r="J520" s="2" t="str">
        <f>IF(G520="",IF(G519="","",SUM($J$6:J519)),K520-I520)</f>
        <v/>
      </c>
      <c r="K520" s="2" t="str">
        <f>IF(G520="",IF(G519="","",SUM(K$6:K519)),$H$6*(100%+$C$2/12)^$I$2*($C$2/12)/((100%+$C$2/12)^$I$2-1))</f>
        <v/>
      </c>
      <c r="P520" s="44" t="str">
        <f t="shared" si="64"/>
        <v/>
      </c>
      <c r="Q520" s="44" t="str">
        <f t="shared" ref="Q520:Q583" si="69">IF(A520="","", (E520-E519)/E519)</f>
        <v/>
      </c>
      <c r="R520" s="2" t="str">
        <f t="shared" ref="R520:R583" si="70">IF(A520="","",R519+(R519*(((1+$F$1)^(1/12)-1))))</f>
        <v/>
      </c>
      <c r="S520" s="12" t="str">
        <f t="shared" si="65"/>
        <v/>
      </c>
    </row>
    <row r="521" spans="1:19" x14ac:dyDescent="0.35">
      <c r="A521" s="1" t="str">
        <f t="shared" si="66"/>
        <v/>
      </c>
      <c r="B521" s="2" t="str">
        <f t="shared" si="67"/>
        <v/>
      </c>
      <c r="C521" s="2" t="str">
        <f>IF(A521="",IF(A520="","",SUM($C$6:C520)),B521*$C$2/12)</f>
        <v/>
      </c>
      <c r="D521" s="2" t="str">
        <f>IF(A521="",IF(A520="","",SUM($D$6:D520)),($B$6/$I$2))</f>
        <v/>
      </c>
      <c r="E521" s="2" t="str">
        <f>IF(A521="",IF(A520="","",SUM($E$6:E520)),C521+D521)</f>
        <v/>
      </c>
      <c r="G521" s="1" t="str">
        <f t="shared" ref="G521:G584" si="71">IF($A520="","",IF($I$2&gt;=$A520+1,$A520+1,""))</f>
        <v/>
      </c>
      <c r="H521" s="2" t="str">
        <f t="shared" si="68"/>
        <v/>
      </c>
      <c r="I521" s="2" t="str">
        <f>IF(G521="",IF(G520="","",SUM($I$6:I520)),H521*$C$2/12)</f>
        <v/>
      </c>
      <c r="J521" s="2" t="str">
        <f>IF(G521="",IF(G520="","",SUM($J$6:J520)),K521-I521)</f>
        <v/>
      </c>
      <c r="K521" s="2" t="str">
        <f>IF(G521="",IF(G520="","",SUM(K$6:K520)),$H$6*(100%+$C$2/12)^$I$2*($C$2/12)/((100%+$C$2/12)^$I$2-1))</f>
        <v/>
      </c>
      <c r="P521" s="44" t="str">
        <f t="shared" si="64"/>
        <v/>
      </c>
      <c r="Q521" s="44" t="str">
        <f t="shared" si="69"/>
        <v/>
      </c>
      <c r="R521" s="2" t="str">
        <f t="shared" si="70"/>
        <v/>
      </c>
      <c r="S521" s="12" t="str">
        <f t="shared" si="65"/>
        <v/>
      </c>
    </row>
    <row r="522" spans="1:19" x14ac:dyDescent="0.35">
      <c r="A522" s="1" t="str">
        <f t="shared" si="66"/>
        <v/>
      </c>
      <c r="B522" s="2" t="str">
        <f t="shared" si="67"/>
        <v/>
      </c>
      <c r="C522" s="2" t="str">
        <f>IF(A522="",IF(A521="","",SUM($C$6:C521)),B522*$C$2/12)</f>
        <v/>
      </c>
      <c r="D522" s="2" t="str">
        <f>IF(A522="",IF(A521="","",SUM($D$6:D521)),($B$6/$I$2))</f>
        <v/>
      </c>
      <c r="E522" s="2" t="str">
        <f>IF(A522="",IF(A521="","",SUM($E$6:E521)),C522+D522)</f>
        <v/>
      </c>
      <c r="G522" s="1" t="str">
        <f t="shared" si="71"/>
        <v/>
      </c>
      <c r="H522" s="2" t="str">
        <f t="shared" si="68"/>
        <v/>
      </c>
      <c r="I522" s="2" t="str">
        <f>IF(G522="",IF(G521="","",SUM($I$6:I521)),H522*$C$2/12)</f>
        <v/>
      </c>
      <c r="J522" s="2" t="str">
        <f>IF(G522="",IF(G521="","",SUM($J$6:J521)),K522-I522)</f>
        <v/>
      </c>
      <c r="K522" s="2" t="str">
        <f>IF(G522="",IF(G521="","",SUM(K$6:K521)),$H$6*(100%+$C$2/12)^$I$2*($C$2/12)/((100%+$C$2/12)^$I$2-1))</f>
        <v/>
      </c>
      <c r="P522" s="44" t="str">
        <f t="shared" si="64"/>
        <v/>
      </c>
      <c r="Q522" s="44" t="str">
        <f t="shared" si="69"/>
        <v/>
      </c>
      <c r="R522" s="2" t="str">
        <f t="shared" si="70"/>
        <v/>
      </c>
      <c r="S522" s="12" t="str">
        <f t="shared" si="65"/>
        <v/>
      </c>
    </row>
    <row r="523" spans="1:19" x14ac:dyDescent="0.35">
      <c r="A523" s="1" t="str">
        <f t="shared" si="66"/>
        <v/>
      </c>
      <c r="B523" s="2" t="str">
        <f t="shared" si="67"/>
        <v/>
      </c>
      <c r="C523" s="2" t="str">
        <f>IF(A523="",IF(A522="","",SUM($C$6:C522)),B523*$C$2/12)</f>
        <v/>
      </c>
      <c r="D523" s="2" t="str">
        <f>IF(A523="",IF(A522="","",SUM($D$6:D522)),($B$6/$I$2))</f>
        <v/>
      </c>
      <c r="E523" s="2" t="str">
        <f>IF(A523="",IF(A522="","",SUM($E$6:E522)),C523+D523)</f>
        <v/>
      </c>
      <c r="G523" s="1" t="str">
        <f t="shared" si="71"/>
        <v/>
      </c>
      <c r="H523" s="2" t="str">
        <f t="shared" si="68"/>
        <v/>
      </c>
      <c r="I523" s="2" t="str">
        <f>IF(G523="",IF(G522="","",SUM($I$6:I522)),H523*$C$2/12)</f>
        <v/>
      </c>
      <c r="J523" s="2" t="str">
        <f>IF(G523="",IF(G522="","",SUM($J$6:J522)),K523-I523)</f>
        <v/>
      </c>
      <c r="K523" s="2" t="str">
        <f>IF(G523="",IF(G522="","",SUM(K$6:K522)),$H$6*(100%+$C$2/12)^$I$2*($C$2/12)/((100%+$C$2/12)^$I$2-1))</f>
        <v/>
      </c>
      <c r="P523" s="44" t="str">
        <f t="shared" si="64"/>
        <v/>
      </c>
      <c r="Q523" s="44" t="str">
        <f t="shared" si="69"/>
        <v/>
      </c>
      <c r="R523" s="2" t="str">
        <f t="shared" si="70"/>
        <v/>
      </c>
      <c r="S523" s="12" t="str">
        <f t="shared" si="65"/>
        <v/>
      </c>
    </row>
    <row r="524" spans="1:19" x14ac:dyDescent="0.35">
      <c r="A524" s="1" t="str">
        <f t="shared" si="66"/>
        <v/>
      </c>
      <c r="B524" s="2" t="str">
        <f t="shared" si="67"/>
        <v/>
      </c>
      <c r="C524" s="2" t="str">
        <f>IF(A524="",IF(A523="","",SUM($C$6:C523)),B524*$C$2/12)</f>
        <v/>
      </c>
      <c r="D524" s="2" t="str">
        <f>IF(A524="",IF(A523="","",SUM($D$6:D523)),($B$6/$I$2))</f>
        <v/>
      </c>
      <c r="E524" s="2" t="str">
        <f>IF(A524="",IF(A523="","",SUM($E$6:E523)),C524+D524)</f>
        <v/>
      </c>
      <c r="G524" s="1" t="str">
        <f t="shared" si="71"/>
        <v/>
      </c>
      <c r="H524" s="2" t="str">
        <f t="shared" si="68"/>
        <v/>
      </c>
      <c r="I524" s="2" t="str">
        <f>IF(G524="",IF(G523="","",SUM($I$6:I523)),H524*$C$2/12)</f>
        <v/>
      </c>
      <c r="J524" s="2" t="str">
        <f>IF(G524="",IF(G523="","",SUM($J$6:J523)),K524-I524)</f>
        <v/>
      </c>
      <c r="K524" s="2" t="str">
        <f>IF(G524="",IF(G523="","",SUM(K$6:K523)),$H$6*(100%+$C$2/12)^$I$2*($C$2/12)/((100%+$C$2/12)^$I$2-1))</f>
        <v/>
      </c>
      <c r="P524" s="44" t="str">
        <f t="shared" si="64"/>
        <v/>
      </c>
      <c r="Q524" s="44" t="str">
        <f t="shared" si="69"/>
        <v/>
      </c>
      <c r="R524" s="2" t="str">
        <f t="shared" si="70"/>
        <v/>
      </c>
      <c r="S524" s="12" t="str">
        <f t="shared" si="65"/>
        <v/>
      </c>
    </row>
    <row r="525" spans="1:19" x14ac:dyDescent="0.35">
      <c r="A525" s="1" t="str">
        <f t="shared" si="66"/>
        <v/>
      </c>
      <c r="B525" s="2" t="str">
        <f t="shared" si="67"/>
        <v/>
      </c>
      <c r="C525" s="2" t="str">
        <f>IF(A525="",IF(A524="","",SUM($C$6:C524)),B525*$C$2/12)</f>
        <v/>
      </c>
      <c r="D525" s="2" t="str">
        <f>IF(A525="",IF(A524="","",SUM($D$6:D524)),($B$6/$I$2))</f>
        <v/>
      </c>
      <c r="E525" s="2" t="str">
        <f>IF(A525="",IF(A524="","",SUM($E$6:E524)),C525+D525)</f>
        <v/>
      </c>
      <c r="G525" s="1" t="str">
        <f t="shared" si="71"/>
        <v/>
      </c>
      <c r="H525" s="2" t="str">
        <f t="shared" si="68"/>
        <v/>
      </c>
      <c r="I525" s="2" t="str">
        <f>IF(G525="",IF(G524="","",SUM($I$6:I524)),H525*$C$2/12)</f>
        <v/>
      </c>
      <c r="J525" s="2" t="str">
        <f>IF(G525="",IF(G524="","",SUM($J$6:J524)),K525-I525)</f>
        <v/>
      </c>
      <c r="K525" s="2" t="str">
        <f>IF(G525="",IF(G524="","",SUM(K$6:K524)),$H$6*(100%+$C$2/12)^$I$2*($C$2/12)/((100%+$C$2/12)^$I$2-1))</f>
        <v/>
      </c>
      <c r="P525" s="44" t="str">
        <f t="shared" si="64"/>
        <v/>
      </c>
      <c r="Q525" s="44" t="str">
        <f t="shared" si="69"/>
        <v/>
      </c>
      <c r="R525" s="2" t="str">
        <f t="shared" si="70"/>
        <v/>
      </c>
      <c r="S525" s="12" t="str">
        <f t="shared" si="65"/>
        <v/>
      </c>
    </row>
    <row r="526" spans="1:19" x14ac:dyDescent="0.35">
      <c r="A526" s="1" t="str">
        <f t="shared" si="66"/>
        <v/>
      </c>
      <c r="B526" s="2" t="str">
        <f t="shared" si="67"/>
        <v/>
      </c>
      <c r="C526" s="2" t="str">
        <f>IF(A526="",IF(A525="","",SUM($C$6:C525)),B526*$C$2/12)</f>
        <v/>
      </c>
      <c r="D526" s="2" t="str">
        <f>IF(A526="",IF(A525="","",SUM($D$6:D525)),($B$6/$I$2))</f>
        <v/>
      </c>
      <c r="E526" s="2" t="str">
        <f>IF(A526="",IF(A525="","",SUM($E$6:E525)),C526+D526)</f>
        <v/>
      </c>
      <c r="G526" s="1" t="str">
        <f t="shared" si="71"/>
        <v/>
      </c>
      <c r="H526" s="2" t="str">
        <f t="shared" si="68"/>
        <v/>
      </c>
      <c r="I526" s="2" t="str">
        <f>IF(G526="",IF(G525="","",SUM($I$6:I525)),H526*$C$2/12)</f>
        <v/>
      </c>
      <c r="J526" s="2" t="str">
        <f>IF(G526="",IF(G525="","",SUM($J$6:J525)),K526-I526)</f>
        <v/>
      </c>
      <c r="K526" s="2" t="str">
        <f>IF(G526="",IF(G525="","",SUM(K$6:K525)),$H$6*(100%+$C$2/12)^$I$2*($C$2/12)/((100%+$C$2/12)^$I$2-1))</f>
        <v/>
      </c>
      <c r="P526" s="44" t="str">
        <f t="shared" si="64"/>
        <v/>
      </c>
      <c r="Q526" s="44" t="str">
        <f t="shared" si="69"/>
        <v/>
      </c>
      <c r="R526" s="2" t="str">
        <f t="shared" si="70"/>
        <v/>
      </c>
      <c r="S526" s="12" t="str">
        <f t="shared" si="65"/>
        <v/>
      </c>
    </row>
    <row r="527" spans="1:19" x14ac:dyDescent="0.35">
      <c r="A527" s="1" t="str">
        <f t="shared" si="66"/>
        <v/>
      </c>
      <c r="B527" s="2" t="str">
        <f t="shared" si="67"/>
        <v/>
      </c>
      <c r="C527" s="2" t="str">
        <f>IF(A527="",IF(A526="","",SUM($C$6:C526)),B527*$C$2/12)</f>
        <v/>
      </c>
      <c r="D527" s="2" t="str">
        <f>IF(A527="",IF(A526="","",SUM($D$6:D526)),($B$6/$I$2))</f>
        <v/>
      </c>
      <c r="E527" s="2" t="str">
        <f>IF(A527="",IF(A526="","",SUM($E$6:E526)),C527+D527)</f>
        <v/>
      </c>
      <c r="G527" s="1" t="str">
        <f t="shared" si="71"/>
        <v/>
      </c>
      <c r="H527" s="2" t="str">
        <f t="shared" si="68"/>
        <v/>
      </c>
      <c r="I527" s="2" t="str">
        <f>IF(G527="",IF(G526="","",SUM($I$6:I526)),H527*$C$2/12)</f>
        <v/>
      </c>
      <c r="J527" s="2" t="str">
        <f>IF(G527="",IF(G526="","",SUM($J$6:J526)),K527-I527)</f>
        <v/>
      </c>
      <c r="K527" s="2" t="str">
        <f>IF(G527="",IF(G526="","",SUM(K$6:K526)),$H$6*(100%+$C$2/12)^$I$2*($C$2/12)/((100%+$C$2/12)^$I$2-1))</f>
        <v/>
      </c>
      <c r="P527" s="44" t="str">
        <f t="shared" si="64"/>
        <v/>
      </c>
      <c r="Q527" s="44" t="str">
        <f t="shared" si="69"/>
        <v/>
      </c>
      <c r="R527" s="2" t="str">
        <f t="shared" si="70"/>
        <v/>
      </c>
      <c r="S527" s="12" t="str">
        <f t="shared" si="65"/>
        <v/>
      </c>
    </row>
    <row r="528" spans="1:19" x14ac:dyDescent="0.35">
      <c r="A528" s="1" t="str">
        <f t="shared" si="66"/>
        <v/>
      </c>
      <c r="B528" s="2" t="str">
        <f t="shared" si="67"/>
        <v/>
      </c>
      <c r="C528" s="2" t="str">
        <f>IF(A528="",IF(A527="","",SUM($C$6:C527)),B528*$C$2/12)</f>
        <v/>
      </c>
      <c r="D528" s="2" t="str">
        <f>IF(A528="",IF(A527="","",SUM($D$6:D527)),($B$6/$I$2))</f>
        <v/>
      </c>
      <c r="E528" s="2" t="str">
        <f>IF(A528="",IF(A527="","",SUM($E$6:E527)),C528+D528)</f>
        <v/>
      </c>
      <c r="G528" s="1" t="str">
        <f t="shared" si="71"/>
        <v/>
      </c>
      <c r="H528" s="2" t="str">
        <f t="shared" si="68"/>
        <v/>
      </c>
      <c r="I528" s="2" t="str">
        <f>IF(G528="",IF(G527="","",SUM($I$6:I527)),H528*$C$2/12)</f>
        <v/>
      </c>
      <c r="J528" s="2" t="str">
        <f>IF(G528="",IF(G527="","",SUM($J$6:J527)),K528-I528)</f>
        <v/>
      </c>
      <c r="K528" s="2" t="str">
        <f>IF(G528="",IF(G527="","",SUM(K$6:K527)),$H$6*(100%+$C$2/12)^$I$2*($C$2/12)/((100%+$C$2/12)^$I$2-1))</f>
        <v/>
      </c>
      <c r="P528" s="44" t="str">
        <f t="shared" si="64"/>
        <v/>
      </c>
      <c r="Q528" s="44" t="str">
        <f t="shared" si="69"/>
        <v/>
      </c>
      <c r="R528" s="2" t="str">
        <f t="shared" si="70"/>
        <v/>
      </c>
      <c r="S528" s="12" t="str">
        <f t="shared" si="65"/>
        <v/>
      </c>
    </row>
    <row r="529" spans="1:19" x14ac:dyDescent="0.35">
      <c r="A529" s="1" t="str">
        <f t="shared" si="66"/>
        <v/>
      </c>
      <c r="B529" s="2" t="str">
        <f t="shared" si="67"/>
        <v/>
      </c>
      <c r="C529" s="2" t="str">
        <f>IF(A529="",IF(A528="","",SUM($C$6:C528)),B529*$C$2/12)</f>
        <v/>
      </c>
      <c r="D529" s="2" t="str">
        <f>IF(A529="",IF(A528="","",SUM($D$6:D528)),($B$6/$I$2))</f>
        <v/>
      </c>
      <c r="E529" s="2" t="str">
        <f>IF(A529="",IF(A528="","",SUM($E$6:E528)),C529+D529)</f>
        <v/>
      </c>
      <c r="G529" s="1" t="str">
        <f t="shared" si="71"/>
        <v/>
      </c>
      <c r="H529" s="2" t="str">
        <f t="shared" si="68"/>
        <v/>
      </c>
      <c r="I529" s="2" t="str">
        <f>IF(G529="",IF(G528="","",SUM($I$6:I528)),H529*$C$2/12)</f>
        <v/>
      </c>
      <c r="J529" s="2" t="str">
        <f>IF(G529="",IF(G528="","",SUM($J$6:J528)),K529-I529)</f>
        <v/>
      </c>
      <c r="K529" s="2" t="str">
        <f>IF(G529="",IF(G528="","",SUM(K$6:K528)),$H$6*(100%+$C$2/12)^$I$2*($C$2/12)/((100%+$C$2/12)^$I$2-1))</f>
        <v/>
      </c>
      <c r="P529" s="44" t="str">
        <f t="shared" si="64"/>
        <v/>
      </c>
      <c r="Q529" s="44" t="str">
        <f t="shared" si="69"/>
        <v/>
      </c>
      <c r="R529" s="2" t="str">
        <f t="shared" si="70"/>
        <v/>
      </c>
      <c r="S529" s="12" t="str">
        <f t="shared" si="65"/>
        <v/>
      </c>
    </row>
    <row r="530" spans="1:19" x14ac:dyDescent="0.35">
      <c r="A530" s="1" t="str">
        <f t="shared" si="66"/>
        <v/>
      </c>
      <c r="B530" s="2" t="str">
        <f t="shared" si="67"/>
        <v/>
      </c>
      <c r="C530" s="2" t="str">
        <f>IF(A530="",IF(A529="","",SUM($C$6:C529)),B530*$C$2/12)</f>
        <v/>
      </c>
      <c r="D530" s="2" t="str">
        <f>IF(A530="",IF(A529="","",SUM($D$6:D529)),($B$6/$I$2))</f>
        <v/>
      </c>
      <c r="E530" s="2" t="str">
        <f>IF(A530="",IF(A529="","",SUM($E$6:E529)),C530+D530)</f>
        <v/>
      </c>
      <c r="G530" s="1" t="str">
        <f t="shared" si="71"/>
        <v/>
      </c>
      <c r="H530" s="2" t="str">
        <f t="shared" si="68"/>
        <v/>
      </c>
      <c r="I530" s="2" t="str">
        <f>IF(G530="",IF(G529="","",SUM($I$6:I529)),H530*$C$2/12)</f>
        <v/>
      </c>
      <c r="J530" s="2" t="str">
        <f>IF(G530="",IF(G529="","",SUM($J$6:J529)),K530-I530)</f>
        <v/>
      </c>
      <c r="K530" s="2" t="str">
        <f>IF(G530="",IF(G529="","",SUM(K$6:K529)),$H$6*(100%+$C$2/12)^$I$2*($C$2/12)/((100%+$C$2/12)^$I$2-1))</f>
        <v/>
      </c>
      <c r="P530" s="44" t="str">
        <f t="shared" si="64"/>
        <v/>
      </c>
      <c r="Q530" s="44" t="str">
        <f t="shared" si="69"/>
        <v/>
      </c>
      <c r="R530" s="2" t="str">
        <f t="shared" si="70"/>
        <v/>
      </c>
      <c r="S530" s="12" t="str">
        <f t="shared" si="65"/>
        <v/>
      </c>
    </row>
    <row r="531" spans="1:19" x14ac:dyDescent="0.35">
      <c r="A531" s="1" t="str">
        <f t="shared" si="66"/>
        <v/>
      </c>
      <c r="B531" s="2" t="str">
        <f t="shared" si="67"/>
        <v/>
      </c>
      <c r="C531" s="2" t="str">
        <f>IF(A531="",IF(A530="","",SUM($C$6:C530)),B531*$C$2/12)</f>
        <v/>
      </c>
      <c r="D531" s="2" t="str">
        <f>IF(A531="",IF(A530="","",SUM($D$6:D530)),($B$6/$I$2))</f>
        <v/>
      </c>
      <c r="E531" s="2" t="str">
        <f>IF(A531="",IF(A530="","",SUM($E$6:E530)),C531+D531)</f>
        <v/>
      </c>
      <c r="G531" s="1" t="str">
        <f t="shared" si="71"/>
        <v/>
      </c>
      <c r="H531" s="2" t="str">
        <f t="shared" si="68"/>
        <v/>
      </c>
      <c r="I531" s="2" t="str">
        <f>IF(G531="",IF(G530="","",SUM($I$6:I530)),H531*$C$2/12)</f>
        <v/>
      </c>
      <c r="J531" s="2" t="str">
        <f>IF(G531="",IF(G530="","",SUM($J$6:J530)),K531-I531)</f>
        <v/>
      </c>
      <c r="K531" s="2" t="str">
        <f>IF(G531="",IF(G530="","",SUM(K$6:K530)),$H$6*(100%+$C$2/12)^$I$2*($C$2/12)/((100%+$C$2/12)^$I$2-1))</f>
        <v/>
      </c>
      <c r="P531" s="44" t="str">
        <f t="shared" si="64"/>
        <v/>
      </c>
      <c r="Q531" s="44" t="str">
        <f t="shared" si="69"/>
        <v/>
      </c>
      <c r="R531" s="2" t="str">
        <f t="shared" si="70"/>
        <v/>
      </c>
      <c r="S531" s="12" t="str">
        <f t="shared" si="65"/>
        <v/>
      </c>
    </row>
    <row r="532" spans="1:19" x14ac:dyDescent="0.35">
      <c r="A532" s="1" t="str">
        <f t="shared" si="66"/>
        <v/>
      </c>
      <c r="B532" s="2" t="str">
        <f t="shared" si="67"/>
        <v/>
      </c>
      <c r="C532" s="2" t="str">
        <f>IF(A532="",IF(A531="","",SUM($C$6:C531)),B532*$C$2/12)</f>
        <v/>
      </c>
      <c r="D532" s="2" t="str">
        <f>IF(A532="",IF(A531="","",SUM($D$6:D531)),($B$6/$I$2))</f>
        <v/>
      </c>
      <c r="E532" s="2" t="str">
        <f>IF(A532="",IF(A531="","",SUM($E$6:E531)),C532+D532)</f>
        <v/>
      </c>
      <c r="G532" s="1" t="str">
        <f t="shared" si="71"/>
        <v/>
      </c>
      <c r="H532" s="2" t="str">
        <f t="shared" si="68"/>
        <v/>
      </c>
      <c r="I532" s="2" t="str">
        <f>IF(G532="",IF(G531="","",SUM($I$6:I531)),H532*$C$2/12)</f>
        <v/>
      </c>
      <c r="J532" s="2" t="str">
        <f>IF(G532="",IF(G531="","",SUM($J$6:J531)),K532-I532)</f>
        <v/>
      </c>
      <c r="K532" s="2" t="str">
        <f>IF(G532="",IF(G531="","",SUM(K$6:K531)),$H$6*(100%+$C$2/12)^$I$2*($C$2/12)/((100%+$C$2/12)^$I$2-1))</f>
        <v/>
      </c>
      <c r="P532" s="44" t="str">
        <f t="shared" si="64"/>
        <v/>
      </c>
      <c r="Q532" s="44" t="str">
        <f t="shared" si="69"/>
        <v/>
      </c>
      <c r="R532" s="2" t="str">
        <f t="shared" si="70"/>
        <v/>
      </c>
      <c r="S532" s="12" t="str">
        <f t="shared" si="65"/>
        <v/>
      </c>
    </row>
    <row r="533" spans="1:19" x14ac:dyDescent="0.35">
      <c r="A533" s="1" t="str">
        <f t="shared" si="66"/>
        <v/>
      </c>
      <c r="B533" s="2" t="str">
        <f t="shared" si="67"/>
        <v/>
      </c>
      <c r="C533" s="2" t="str">
        <f>IF(A533="",IF(A532="","",SUM($C$6:C532)),B533*$C$2/12)</f>
        <v/>
      </c>
      <c r="D533" s="2" t="str">
        <f>IF(A533="",IF(A532="","",SUM($D$6:D532)),($B$6/$I$2))</f>
        <v/>
      </c>
      <c r="E533" s="2" t="str">
        <f>IF(A533="",IF(A532="","",SUM($E$6:E532)),C533+D533)</f>
        <v/>
      </c>
      <c r="G533" s="1" t="str">
        <f t="shared" si="71"/>
        <v/>
      </c>
      <c r="H533" s="2" t="str">
        <f t="shared" si="68"/>
        <v/>
      </c>
      <c r="I533" s="2" t="str">
        <f>IF(G533="",IF(G532="","",SUM($I$6:I532)),H533*$C$2/12)</f>
        <v/>
      </c>
      <c r="J533" s="2" t="str">
        <f>IF(G533="",IF(G532="","",SUM($J$6:J532)),K533-I533)</f>
        <v/>
      </c>
      <c r="K533" s="2" t="str">
        <f>IF(G533="",IF(G532="","",SUM(K$6:K532)),$H$6*(100%+$C$2/12)^$I$2*($C$2/12)/((100%+$C$2/12)^$I$2-1))</f>
        <v/>
      </c>
      <c r="P533" s="44" t="str">
        <f t="shared" si="64"/>
        <v/>
      </c>
      <c r="Q533" s="44" t="str">
        <f t="shared" si="69"/>
        <v/>
      </c>
      <c r="R533" s="2" t="str">
        <f t="shared" si="70"/>
        <v/>
      </c>
      <c r="S533" s="12" t="str">
        <f t="shared" si="65"/>
        <v/>
      </c>
    </row>
    <row r="534" spans="1:19" x14ac:dyDescent="0.35">
      <c r="A534" s="1" t="str">
        <f t="shared" si="66"/>
        <v/>
      </c>
      <c r="B534" s="2" t="str">
        <f t="shared" si="67"/>
        <v/>
      </c>
      <c r="C534" s="2" t="str">
        <f>IF(A534="",IF(A533="","",SUM($C$6:C533)),B534*$C$2/12)</f>
        <v/>
      </c>
      <c r="D534" s="2" t="str">
        <f>IF(A534="",IF(A533="","",SUM($D$6:D533)),($B$6/$I$2))</f>
        <v/>
      </c>
      <c r="E534" s="2" t="str">
        <f>IF(A534="",IF(A533="","",SUM($E$6:E533)),C534+D534)</f>
        <v/>
      </c>
      <c r="G534" s="1" t="str">
        <f t="shared" si="71"/>
        <v/>
      </c>
      <c r="H534" s="2" t="str">
        <f t="shared" si="68"/>
        <v/>
      </c>
      <c r="I534" s="2" t="str">
        <f>IF(G534="",IF(G533="","",SUM($I$6:I533)),H534*$C$2/12)</f>
        <v/>
      </c>
      <c r="J534" s="2" t="str">
        <f>IF(G534="",IF(G533="","",SUM($J$6:J533)),K534-I534)</f>
        <v/>
      </c>
      <c r="K534" s="2" t="str">
        <f>IF(G534="",IF(G533="","",SUM(K$6:K533)),$H$6*(100%+$C$2/12)^$I$2*($C$2/12)/((100%+$C$2/12)^$I$2-1))</f>
        <v/>
      </c>
      <c r="P534" s="44" t="str">
        <f t="shared" si="64"/>
        <v/>
      </c>
      <c r="Q534" s="44" t="str">
        <f t="shared" si="69"/>
        <v/>
      </c>
      <c r="R534" s="2" t="str">
        <f t="shared" si="70"/>
        <v/>
      </c>
      <c r="S534" s="12" t="str">
        <f t="shared" si="65"/>
        <v/>
      </c>
    </row>
    <row r="535" spans="1:19" x14ac:dyDescent="0.35">
      <c r="A535" s="1" t="str">
        <f t="shared" si="66"/>
        <v/>
      </c>
      <c r="B535" s="2" t="str">
        <f t="shared" si="67"/>
        <v/>
      </c>
      <c r="C535" s="2" t="str">
        <f>IF(A535="",IF(A534="","",SUM($C$6:C534)),B535*$C$2/12)</f>
        <v/>
      </c>
      <c r="D535" s="2" t="str">
        <f>IF(A535="",IF(A534="","",SUM($D$6:D534)),($B$6/$I$2))</f>
        <v/>
      </c>
      <c r="E535" s="2" t="str">
        <f>IF(A535="",IF(A534="","",SUM($E$6:E534)),C535+D535)</f>
        <v/>
      </c>
      <c r="G535" s="1" t="str">
        <f t="shared" si="71"/>
        <v/>
      </c>
      <c r="H535" s="2" t="str">
        <f t="shared" si="68"/>
        <v/>
      </c>
      <c r="I535" s="2" t="str">
        <f>IF(G535="",IF(G534="","",SUM($I$6:I534)),H535*$C$2/12)</f>
        <v/>
      </c>
      <c r="J535" s="2" t="str">
        <f>IF(G535="",IF(G534="","",SUM($J$6:J534)),K535-I535)</f>
        <v/>
      </c>
      <c r="K535" s="2" t="str">
        <f>IF(G535="",IF(G534="","",SUM(K$6:K534)),$H$6*(100%+$C$2/12)^$I$2*($C$2/12)/((100%+$C$2/12)^$I$2-1))</f>
        <v/>
      </c>
      <c r="P535" s="44" t="str">
        <f t="shared" si="64"/>
        <v/>
      </c>
      <c r="Q535" s="44" t="str">
        <f t="shared" si="69"/>
        <v/>
      </c>
      <c r="R535" s="2" t="str">
        <f t="shared" si="70"/>
        <v/>
      </c>
      <c r="S535" s="12" t="str">
        <f t="shared" si="65"/>
        <v/>
      </c>
    </row>
    <row r="536" spans="1:19" x14ac:dyDescent="0.35">
      <c r="A536" s="1" t="str">
        <f t="shared" si="66"/>
        <v/>
      </c>
      <c r="B536" s="2" t="str">
        <f t="shared" si="67"/>
        <v/>
      </c>
      <c r="C536" s="2" t="str">
        <f>IF(A536="",IF(A535="","",SUM($C$6:C535)),B536*$C$2/12)</f>
        <v/>
      </c>
      <c r="D536" s="2" t="str">
        <f>IF(A536="",IF(A535="","",SUM($D$6:D535)),($B$6/$I$2))</f>
        <v/>
      </c>
      <c r="E536" s="2" t="str">
        <f>IF(A536="",IF(A535="","",SUM($E$6:E535)),C536+D536)</f>
        <v/>
      </c>
      <c r="G536" s="1" t="str">
        <f t="shared" si="71"/>
        <v/>
      </c>
      <c r="H536" s="2" t="str">
        <f t="shared" si="68"/>
        <v/>
      </c>
      <c r="I536" s="2" t="str">
        <f>IF(G536="",IF(G535="","",SUM($I$6:I535)),H536*$C$2/12)</f>
        <v/>
      </c>
      <c r="J536" s="2" t="str">
        <f>IF(G536="",IF(G535="","",SUM($J$6:J535)),K536-I536)</f>
        <v/>
      </c>
      <c r="K536" s="2" t="str">
        <f>IF(G536="",IF(G535="","",SUM(K$6:K535)),$H$6*(100%+$C$2/12)^$I$2*($C$2/12)/((100%+$C$2/12)^$I$2-1))</f>
        <v/>
      </c>
      <c r="P536" s="44" t="str">
        <f t="shared" si="64"/>
        <v/>
      </c>
      <c r="Q536" s="44" t="str">
        <f t="shared" si="69"/>
        <v/>
      </c>
      <c r="R536" s="2" t="str">
        <f t="shared" si="70"/>
        <v/>
      </c>
      <c r="S536" s="12" t="str">
        <f t="shared" si="65"/>
        <v/>
      </c>
    </row>
    <row r="537" spans="1:19" x14ac:dyDescent="0.35">
      <c r="A537" s="1" t="str">
        <f t="shared" si="66"/>
        <v/>
      </c>
      <c r="B537" s="2" t="str">
        <f t="shared" si="67"/>
        <v/>
      </c>
      <c r="C537" s="2" t="str">
        <f>IF(A537="",IF(A536="","",SUM($C$6:C536)),B537*$C$2/12)</f>
        <v/>
      </c>
      <c r="D537" s="2" t="str">
        <f>IF(A537="",IF(A536="","",SUM($D$6:D536)),($B$6/$I$2))</f>
        <v/>
      </c>
      <c r="E537" s="2" t="str">
        <f>IF(A537="",IF(A536="","",SUM($E$6:E536)),C537+D537)</f>
        <v/>
      </c>
      <c r="G537" s="1" t="str">
        <f t="shared" si="71"/>
        <v/>
      </c>
      <c r="H537" s="2" t="str">
        <f t="shared" si="68"/>
        <v/>
      </c>
      <c r="I537" s="2" t="str">
        <f>IF(G537="",IF(G536="","",SUM($I$6:I536)),H537*$C$2/12)</f>
        <v/>
      </c>
      <c r="J537" s="2" t="str">
        <f>IF(G537="",IF(G536="","",SUM($J$6:J536)),K537-I537)</f>
        <v/>
      </c>
      <c r="K537" s="2" t="str">
        <f>IF(G537="",IF(G536="","",SUM(K$6:K536)),$H$6*(100%+$C$2/12)^$I$2*($C$2/12)/((100%+$C$2/12)^$I$2-1))</f>
        <v/>
      </c>
      <c r="P537" s="44" t="str">
        <f t="shared" si="64"/>
        <v/>
      </c>
      <c r="Q537" s="44" t="str">
        <f t="shared" si="69"/>
        <v/>
      </c>
      <c r="R537" s="2" t="str">
        <f t="shared" si="70"/>
        <v/>
      </c>
      <c r="S537" s="12" t="str">
        <f t="shared" si="65"/>
        <v/>
      </c>
    </row>
    <row r="538" spans="1:19" x14ac:dyDescent="0.35">
      <c r="A538" s="1" t="str">
        <f t="shared" si="66"/>
        <v/>
      </c>
      <c r="B538" s="2" t="str">
        <f t="shared" si="67"/>
        <v/>
      </c>
      <c r="C538" s="2" t="str">
        <f>IF(A538="",IF(A537="","",SUM($C$6:C537)),B538*$C$2/12)</f>
        <v/>
      </c>
      <c r="D538" s="2" t="str">
        <f>IF(A538="",IF(A537="","",SUM($D$6:D537)),($B$6/$I$2))</f>
        <v/>
      </c>
      <c r="E538" s="2" t="str">
        <f>IF(A538="",IF(A537="","",SUM($E$6:E537)),C538+D538)</f>
        <v/>
      </c>
      <c r="G538" s="1" t="str">
        <f t="shared" si="71"/>
        <v/>
      </c>
      <c r="H538" s="2" t="str">
        <f t="shared" si="68"/>
        <v/>
      </c>
      <c r="I538" s="2" t="str">
        <f>IF(G538="",IF(G537="","",SUM($I$6:I537)),H538*$C$2/12)</f>
        <v/>
      </c>
      <c r="J538" s="2" t="str">
        <f>IF(G538="",IF(G537="","",SUM($J$6:J537)),K538-I538)</f>
        <v/>
      </c>
      <c r="K538" s="2" t="str">
        <f>IF(G538="",IF(G537="","",SUM(K$6:K537)),$H$6*(100%+$C$2/12)^$I$2*($C$2/12)/((100%+$C$2/12)^$I$2-1))</f>
        <v/>
      </c>
      <c r="P538" s="44" t="str">
        <f t="shared" si="64"/>
        <v/>
      </c>
      <c r="Q538" s="44" t="str">
        <f t="shared" si="69"/>
        <v/>
      </c>
      <c r="R538" s="2" t="str">
        <f t="shared" si="70"/>
        <v/>
      </c>
      <c r="S538" s="12" t="str">
        <f t="shared" si="65"/>
        <v/>
      </c>
    </row>
    <row r="539" spans="1:19" x14ac:dyDescent="0.35">
      <c r="A539" s="1" t="str">
        <f t="shared" si="66"/>
        <v/>
      </c>
      <c r="B539" s="2" t="str">
        <f t="shared" si="67"/>
        <v/>
      </c>
      <c r="C539" s="2" t="str">
        <f>IF(A539="",IF(A538="","",SUM($C$6:C538)),B539*$C$2/12)</f>
        <v/>
      </c>
      <c r="D539" s="2" t="str">
        <f>IF(A539="",IF(A538="","",SUM($D$6:D538)),($B$6/$I$2))</f>
        <v/>
      </c>
      <c r="E539" s="2" t="str">
        <f>IF(A539="",IF(A538="","",SUM($E$6:E538)),C539+D539)</f>
        <v/>
      </c>
      <c r="G539" s="1" t="str">
        <f t="shared" si="71"/>
        <v/>
      </c>
      <c r="H539" s="2" t="str">
        <f t="shared" si="68"/>
        <v/>
      </c>
      <c r="I539" s="2" t="str">
        <f>IF(G539="",IF(G538="","",SUM($I$6:I538)),H539*$C$2/12)</f>
        <v/>
      </c>
      <c r="J539" s="2" t="str">
        <f>IF(G539="",IF(G538="","",SUM($J$6:J538)),K539-I539)</f>
        <v/>
      </c>
      <c r="K539" s="2" t="str">
        <f>IF(G539="",IF(G538="","",SUM(K$6:K538)),$H$6*(100%+$C$2/12)^$I$2*($C$2/12)/((100%+$C$2/12)^$I$2-1))</f>
        <v/>
      </c>
      <c r="P539" s="44" t="str">
        <f t="shared" ref="P539:P602" si="72">IF(A539="","",D539/B539)</f>
        <v/>
      </c>
      <c r="Q539" s="44" t="str">
        <f t="shared" si="69"/>
        <v/>
      </c>
      <c r="R539" s="2" t="str">
        <f t="shared" si="70"/>
        <v/>
      </c>
      <c r="S539" s="12" t="str">
        <f t="shared" si="65"/>
        <v/>
      </c>
    </row>
    <row r="540" spans="1:19" x14ac:dyDescent="0.35">
      <c r="A540" s="1" t="str">
        <f t="shared" si="66"/>
        <v/>
      </c>
      <c r="B540" s="2" t="str">
        <f t="shared" si="67"/>
        <v/>
      </c>
      <c r="C540" s="2" t="str">
        <f>IF(A540="",IF(A539="","",SUM($C$6:C539)),B540*$C$2/12)</f>
        <v/>
      </c>
      <c r="D540" s="2" t="str">
        <f>IF(A540="",IF(A539="","",SUM($D$6:D539)),($B$6/$I$2))</f>
        <v/>
      </c>
      <c r="E540" s="2" t="str">
        <f>IF(A540="",IF(A539="","",SUM($E$6:E539)),C540+D540)</f>
        <v/>
      </c>
      <c r="G540" s="1" t="str">
        <f t="shared" si="71"/>
        <v/>
      </c>
      <c r="H540" s="2" t="str">
        <f t="shared" si="68"/>
        <v/>
      </c>
      <c r="I540" s="2" t="str">
        <f>IF(G540="",IF(G539="","",SUM($I$6:I539)),H540*$C$2/12)</f>
        <v/>
      </c>
      <c r="J540" s="2" t="str">
        <f>IF(G540="",IF(G539="","",SUM($J$6:J539)),K540-I540)</f>
        <v/>
      </c>
      <c r="K540" s="2" t="str">
        <f>IF(G540="",IF(G539="","",SUM(K$6:K539)),$H$6*(100%+$C$2/12)^$I$2*($C$2/12)/((100%+$C$2/12)^$I$2-1))</f>
        <v/>
      </c>
      <c r="P540" s="44" t="str">
        <f t="shared" si="72"/>
        <v/>
      </c>
      <c r="Q540" s="44" t="str">
        <f t="shared" si="69"/>
        <v/>
      </c>
      <c r="R540" s="2" t="str">
        <f t="shared" si="70"/>
        <v/>
      </c>
      <c r="S540" s="12" t="str">
        <f t="shared" si="65"/>
        <v/>
      </c>
    </row>
    <row r="541" spans="1:19" x14ac:dyDescent="0.35">
      <c r="A541" s="1" t="str">
        <f t="shared" si="66"/>
        <v/>
      </c>
      <c r="B541" s="2" t="str">
        <f t="shared" si="67"/>
        <v/>
      </c>
      <c r="C541" s="2" t="str">
        <f>IF(A541="",IF(A540="","",SUM($C$6:C540)),B541*$C$2/12)</f>
        <v/>
      </c>
      <c r="D541" s="2" t="str">
        <f>IF(A541="",IF(A540="","",SUM($D$6:D540)),($B$6/$I$2))</f>
        <v/>
      </c>
      <c r="E541" s="2" t="str">
        <f>IF(A541="",IF(A540="","",SUM($E$6:E540)),C541+D541)</f>
        <v/>
      </c>
      <c r="G541" s="1" t="str">
        <f t="shared" si="71"/>
        <v/>
      </c>
      <c r="H541" s="2" t="str">
        <f t="shared" si="68"/>
        <v/>
      </c>
      <c r="I541" s="2" t="str">
        <f>IF(G541="",IF(G540="","",SUM($I$6:I540)),H541*$C$2/12)</f>
        <v/>
      </c>
      <c r="J541" s="2" t="str">
        <f>IF(G541="",IF(G540="","",SUM($J$6:J540)),K541-I541)</f>
        <v/>
      </c>
      <c r="K541" s="2" t="str">
        <f>IF(G541="",IF(G540="","",SUM(K$6:K540)),$H$6*(100%+$C$2/12)^$I$2*($C$2/12)/((100%+$C$2/12)^$I$2-1))</f>
        <v/>
      </c>
      <c r="P541" s="44" t="str">
        <f t="shared" si="72"/>
        <v/>
      </c>
      <c r="Q541" s="44" t="str">
        <f t="shared" si="69"/>
        <v/>
      </c>
      <c r="R541" s="2" t="str">
        <f t="shared" si="70"/>
        <v/>
      </c>
      <c r="S541" s="12" t="str">
        <f t="shared" si="65"/>
        <v/>
      </c>
    </row>
    <row r="542" spans="1:19" x14ac:dyDescent="0.35">
      <c r="A542" s="1" t="str">
        <f t="shared" si="66"/>
        <v/>
      </c>
      <c r="B542" s="2" t="str">
        <f t="shared" si="67"/>
        <v/>
      </c>
      <c r="C542" s="2" t="str">
        <f>IF(A542="",IF(A541="","",SUM($C$6:C541)),B542*$C$2/12)</f>
        <v/>
      </c>
      <c r="D542" s="2" t="str">
        <f>IF(A542="",IF(A541="","",SUM($D$6:D541)),($B$6/$I$2))</f>
        <v/>
      </c>
      <c r="E542" s="2" t="str">
        <f>IF(A542="",IF(A541="","",SUM($E$6:E541)),C542+D542)</f>
        <v/>
      </c>
      <c r="G542" s="1" t="str">
        <f t="shared" si="71"/>
        <v/>
      </c>
      <c r="H542" s="2" t="str">
        <f t="shared" si="68"/>
        <v/>
      </c>
      <c r="I542" s="2" t="str">
        <f>IF(G542="",IF(G541="","",SUM($I$6:I541)),H542*$C$2/12)</f>
        <v/>
      </c>
      <c r="J542" s="2" t="str">
        <f>IF(G542="",IF(G541="","",SUM($J$6:J541)),K542-I542)</f>
        <v/>
      </c>
      <c r="K542" s="2" t="str">
        <f>IF(G542="",IF(G541="","",SUM(K$6:K541)),$H$6*(100%+$C$2/12)^$I$2*($C$2/12)/((100%+$C$2/12)^$I$2-1))</f>
        <v/>
      </c>
      <c r="P542" s="44" t="str">
        <f t="shared" si="72"/>
        <v/>
      </c>
      <c r="Q542" s="44" t="str">
        <f t="shared" si="69"/>
        <v/>
      </c>
      <c r="R542" s="2" t="str">
        <f t="shared" si="70"/>
        <v/>
      </c>
      <c r="S542" s="12" t="str">
        <f t="shared" si="65"/>
        <v/>
      </c>
    </row>
    <row r="543" spans="1:19" x14ac:dyDescent="0.35">
      <c r="A543" s="1" t="str">
        <f t="shared" si="66"/>
        <v/>
      </c>
      <c r="B543" s="2" t="str">
        <f t="shared" si="67"/>
        <v/>
      </c>
      <c r="C543" s="2" t="str">
        <f>IF(A543="",IF(A542="","",SUM($C$6:C542)),B543*$C$2/12)</f>
        <v/>
      </c>
      <c r="D543" s="2" t="str">
        <f>IF(A543="",IF(A542="","",SUM($D$6:D542)),($B$6/$I$2))</f>
        <v/>
      </c>
      <c r="E543" s="2" t="str">
        <f>IF(A543="",IF(A542="","",SUM($E$6:E542)),C543+D543)</f>
        <v/>
      </c>
      <c r="G543" s="1" t="str">
        <f t="shared" si="71"/>
        <v/>
      </c>
      <c r="H543" s="2" t="str">
        <f t="shared" si="68"/>
        <v/>
      </c>
      <c r="I543" s="2" t="str">
        <f>IF(G543="",IF(G542="","",SUM($I$6:I542)),H543*$C$2/12)</f>
        <v/>
      </c>
      <c r="J543" s="2" t="str">
        <f>IF(G543="",IF(G542="","",SUM($J$6:J542)),K543-I543)</f>
        <v/>
      </c>
      <c r="K543" s="2" t="str">
        <f>IF(G543="",IF(G542="","",SUM(K$6:K542)),$H$6*(100%+$C$2/12)^$I$2*($C$2/12)/((100%+$C$2/12)^$I$2-1))</f>
        <v/>
      </c>
      <c r="P543" s="44" t="str">
        <f t="shared" si="72"/>
        <v/>
      </c>
      <c r="Q543" s="44" t="str">
        <f t="shared" si="69"/>
        <v/>
      </c>
      <c r="R543" s="2" t="str">
        <f t="shared" si="70"/>
        <v/>
      </c>
      <c r="S543" s="12" t="str">
        <f t="shared" si="65"/>
        <v/>
      </c>
    </row>
    <row r="544" spans="1:19" x14ac:dyDescent="0.35">
      <c r="A544" s="1" t="str">
        <f t="shared" si="66"/>
        <v/>
      </c>
      <c r="B544" s="2" t="str">
        <f t="shared" si="67"/>
        <v/>
      </c>
      <c r="C544" s="2" t="str">
        <f>IF(A544="",IF(A543="","",SUM($C$6:C543)),B544*$C$2/12)</f>
        <v/>
      </c>
      <c r="D544" s="2" t="str">
        <f>IF(A544="",IF(A543="","",SUM($D$6:D543)),($B$6/$I$2))</f>
        <v/>
      </c>
      <c r="E544" s="2" t="str">
        <f>IF(A544="",IF(A543="","",SUM($E$6:E543)),C544+D544)</f>
        <v/>
      </c>
      <c r="G544" s="1" t="str">
        <f t="shared" si="71"/>
        <v/>
      </c>
      <c r="H544" s="2" t="str">
        <f t="shared" si="68"/>
        <v/>
      </c>
      <c r="I544" s="2" t="str">
        <f>IF(G544="",IF(G543="","",SUM($I$6:I543)),H544*$C$2/12)</f>
        <v/>
      </c>
      <c r="J544" s="2" t="str">
        <f>IF(G544="",IF(G543="","",SUM($J$6:J543)),K544-I544)</f>
        <v/>
      </c>
      <c r="K544" s="2" t="str">
        <f>IF(G544="",IF(G543="","",SUM(K$6:K543)),$H$6*(100%+$C$2/12)^$I$2*($C$2/12)/((100%+$C$2/12)^$I$2-1))</f>
        <v/>
      </c>
      <c r="P544" s="44" t="str">
        <f t="shared" si="72"/>
        <v/>
      </c>
      <c r="Q544" s="44" t="str">
        <f t="shared" si="69"/>
        <v/>
      </c>
      <c r="R544" s="2" t="str">
        <f t="shared" si="70"/>
        <v/>
      </c>
      <c r="S544" s="12" t="str">
        <f t="shared" si="65"/>
        <v/>
      </c>
    </row>
    <row r="545" spans="1:19" x14ac:dyDescent="0.35">
      <c r="A545" s="1" t="str">
        <f t="shared" si="66"/>
        <v/>
      </c>
      <c r="B545" s="2" t="str">
        <f t="shared" si="67"/>
        <v/>
      </c>
      <c r="C545" s="2" t="str">
        <f>IF(A545="",IF(A544="","",SUM($C$6:C544)),B545*$C$2/12)</f>
        <v/>
      </c>
      <c r="D545" s="2" t="str">
        <f>IF(A545="",IF(A544="","",SUM($D$6:D544)),($B$6/$I$2))</f>
        <v/>
      </c>
      <c r="E545" s="2" t="str">
        <f>IF(A545="",IF(A544="","",SUM($E$6:E544)),C545+D545)</f>
        <v/>
      </c>
      <c r="G545" s="1" t="str">
        <f t="shared" si="71"/>
        <v/>
      </c>
      <c r="H545" s="2" t="str">
        <f t="shared" si="68"/>
        <v/>
      </c>
      <c r="I545" s="2" t="str">
        <f>IF(G545="",IF(G544="","",SUM($I$6:I544)),H545*$C$2/12)</f>
        <v/>
      </c>
      <c r="J545" s="2" t="str">
        <f>IF(G545="",IF(G544="","",SUM($J$6:J544)),K545-I545)</f>
        <v/>
      </c>
      <c r="K545" s="2" t="str">
        <f>IF(G545="",IF(G544="","",SUM(K$6:K544)),$H$6*(100%+$C$2/12)^$I$2*($C$2/12)/((100%+$C$2/12)^$I$2-1))</f>
        <v/>
      </c>
      <c r="P545" s="44" t="str">
        <f t="shared" si="72"/>
        <v/>
      </c>
      <c r="Q545" s="44" t="str">
        <f t="shared" si="69"/>
        <v/>
      </c>
      <c r="R545" s="2" t="str">
        <f t="shared" si="70"/>
        <v/>
      </c>
      <c r="S545" s="12" t="str">
        <f t="shared" si="65"/>
        <v/>
      </c>
    </row>
    <row r="546" spans="1:19" x14ac:dyDescent="0.35">
      <c r="A546" s="1" t="str">
        <f t="shared" si="66"/>
        <v/>
      </c>
      <c r="B546" s="2" t="str">
        <f t="shared" si="67"/>
        <v/>
      </c>
      <c r="C546" s="2" t="str">
        <f>IF(A546="",IF(A545="","",SUM($C$6:C545)),B546*$C$2/12)</f>
        <v/>
      </c>
      <c r="D546" s="2" t="str">
        <f>IF(A546="",IF(A545="","",SUM($D$6:D545)),($B$6/$I$2))</f>
        <v/>
      </c>
      <c r="E546" s="2" t="str">
        <f>IF(A546="",IF(A545="","",SUM($E$6:E545)),C546+D546)</f>
        <v/>
      </c>
      <c r="G546" s="1" t="str">
        <f t="shared" si="71"/>
        <v/>
      </c>
      <c r="H546" s="2" t="str">
        <f t="shared" si="68"/>
        <v/>
      </c>
      <c r="I546" s="2" t="str">
        <f>IF(G546="",IF(G545="","",SUM($I$6:I545)),H546*$C$2/12)</f>
        <v/>
      </c>
      <c r="J546" s="2" t="str">
        <f>IF(G546="",IF(G545="","",SUM($J$6:J545)),K546-I546)</f>
        <v/>
      </c>
      <c r="K546" s="2" t="str">
        <f>IF(G546="",IF(G545="","",SUM(K$6:K545)),$H$6*(100%+$C$2/12)^$I$2*($C$2/12)/((100%+$C$2/12)^$I$2-1))</f>
        <v/>
      </c>
      <c r="P546" s="44" t="str">
        <f t="shared" si="72"/>
        <v/>
      </c>
      <c r="Q546" s="44" t="str">
        <f t="shared" si="69"/>
        <v/>
      </c>
      <c r="R546" s="2" t="str">
        <f t="shared" si="70"/>
        <v/>
      </c>
      <c r="S546" s="12" t="str">
        <f t="shared" si="65"/>
        <v/>
      </c>
    </row>
    <row r="547" spans="1:19" x14ac:dyDescent="0.35">
      <c r="A547" s="1" t="str">
        <f t="shared" si="66"/>
        <v/>
      </c>
      <c r="B547" s="2" t="str">
        <f t="shared" si="67"/>
        <v/>
      </c>
      <c r="C547" s="2" t="str">
        <f>IF(A547="",IF(A546="","",SUM($C$6:C546)),B547*$C$2/12)</f>
        <v/>
      </c>
      <c r="D547" s="2" t="str">
        <f>IF(A547="",IF(A546="","",SUM($D$6:D546)),($B$6/$I$2))</f>
        <v/>
      </c>
      <c r="E547" s="2" t="str">
        <f>IF(A547="",IF(A546="","",SUM($E$6:E546)),C547+D547)</f>
        <v/>
      </c>
      <c r="G547" s="1" t="str">
        <f t="shared" si="71"/>
        <v/>
      </c>
      <c r="H547" s="2" t="str">
        <f t="shared" si="68"/>
        <v/>
      </c>
      <c r="I547" s="2" t="str">
        <f>IF(G547="",IF(G546="","",SUM($I$6:I546)),H547*$C$2/12)</f>
        <v/>
      </c>
      <c r="J547" s="2" t="str">
        <f>IF(G547="",IF(G546="","",SUM($J$6:J546)),K547-I547)</f>
        <v/>
      </c>
      <c r="K547" s="2" t="str">
        <f>IF(G547="",IF(G546="","",SUM(K$6:K546)),$H$6*(100%+$C$2/12)^$I$2*($C$2/12)/((100%+$C$2/12)^$I$2-1))</f>
        <v/>
      </c>
      <c r="P547" s="44" t="str">
        <f t="shared" si="72"/>
        <v/>
      </c>
      <c r="Q547" s="44" t="str">
        <f t="shared" si="69"/>
        <v/>
      </c>
      <c r="R547" s="2" t="str">
        <f t="shared" si="70"/>
        <v/>
      </c>
      <c r="S547" s="12" t="str">
        <f t="shared" si="65"/>
        <v/>
      </c>
    </row>
    <row r="548" spans="1:19" x14ac:dyDescent="0.35">
      <c r="A548" s="1" t="str">
        <f t="shared" si="66"/>
        <v/>
      </c>
      <c r="B548" s="2" t="str">
        <f t="shared" si="67"/>
        <v/>
      </c>
      <c r="C548" s="2" t="str">
        <f>IF(A548="",IF(A547="","",SUM($C$6:C547)),B548*$C$2/12)</f>
        <v/>
      </c>
      <c r="D548" s="2" t="str">
        <f>IF(A548="",IF(A547="","",SUM($D$6:D547)),($B$6/$I$2))</f>
        <v/>
      </c>
      <c r="E548" s="2" t="str">
        <f>IF(A548="",IF(A547="","",SUM($E$6:E547)),C548+D548)</f>
        <v/>
      </c>
      <c r="G548" s="1" t="str">
        <f t="shared" si="71"/>
        <v/>
      </c>
      <c r="H548" s="2" t="str">
        <f t="shared" si="68"/>
        <v/>
      </c>
      <c r="I548" s="2" t="str">
        <f>IF(G548="",IF(G547="","",SUM($I$6:I547)),H548*$C$2/12)</f>
        <v/>
      </c>
      <c r="J548" s="2" t="str">
        <f>IF(G548="",IF(G547="","",SUM($J$6:J547)),K548-I548)</f>
        <v/>
      </c>
      <c r="K548" s="2" t="str">
        <f>IF(G548="",IF(G547="","",SUM(K$6:K547)),$H$6*(100%+$C$2/12)^$I$2*($C$2/12)/((100%+$C$2/12)^$I$2-1))</f>
        <v/>
      </c>
      <c r="P548" s="44" t="str">
        <f t="shared" si="72"/>
        <v/>
      </c>
      <c r="Q548" s="44" t="str">
        <f t="shared" si="69"/>
        <v/>
      </c>
      <c r="R548" s="2" t="str">
        <f t="shared" si="70"/>
        <v/>
      </c>
      <c r="S548" s="12" t="str">
        <f t="shared" si="65"/>
        <v/>
      </c>
    </row>
    <row r="549" spans="1:19" x14ac:dyDescent="0.35">
      <c r="A549" s="1" t="str">
        <f t="shared" si="66"/>
        <v/>
      </c>
      <c r="B549" s="2" t="str">
        <f t="shared" si="67"/>
        <v/>
      </c>
      <c r="C549" s="2" t="str">
        <f>IF(A549="",IF(A548="","",SUM($C$6:C548)),B549*$C$2/12)</f>
        <v/>
      </c>
      <c r="D549" s="2" t="str">
        <f>IF(A549="",IF(A548="","",SUM($D$6:D548)),($B$6/$I$2))</f>
        <v/>
      </c>
      <c r="E549" s="2" t="str">
        <f>IF(A549="",IF(A548="","",SUM($E$6:E548)),C549+D549)</f>
        <v/>
      </c>
      <c r="G549" s="1" t="str">
        <f t="shared" si="71"/>
        <v/>
      </c>
      <c r="H549" s="2" t="str">
        <f t="shared" si="68"/>
        <v/>
      </c>
      <c r="I549" s="2" t="str">
        <f>IF(G549="",IF(G548="","",SUM($I$6:I548)),H549*$C$2/12)</f>
        <v/>
      </c>
      <c r="J549" s="2" t="str">
        <f>IF(G549="",IF(G548="","",SUM($J$6:J548)),K549-I549)</f>
        <v/>
      </c>
      <c r="K549" s="2" t="str">
        <f>IF(G549="",IF(G548="","",SUM(K$6:K548)),$H$6*(100%+$C$2/12)^$I$2*($C$2/12)/((100%+$C$2/12)^$I$2-1))</f>
        <v/>
      </c>
      <c r="P549" s="44" t="str">
        <f t="shared" si="72"/>
        <v/>
      </c>
      <c r="Q549" s="44" t="str">
        <f t="shared" si="69"/>
        <v/>
      </c>
      <c r="R549" s="2" t="str">
        <f t="shared" si="70"/>
        <v/>
      </c>
      <c r="S549" s="12" t="str">
        <f t="shared" si="65"/>
        <v/>
      </c>
    </row>
    <row r="550" spans="1:19" x14ac:dyDescent="0.35">
      <c r="A550" s="1" t="str">
        <f t="shared" si="66"/>
        <v/>
      </c>
      <c r="B550" s="2" t="str">
        <f t="shared" si="67"/>
        <v/>
      </c>
      <c r="C550" s="2" t="str">
        <f>IF(A550="",IF(A549="","",SUM($C$6:C549)),B550*$C$2/12)</f>
        <v/>
      </c>
      <c r="D550" s="2" t="str">
        <f>IF(A550="",IF(A549="","",SUM($D$6:D549)),($B$6/$I$2))</f>
        <v/>
      </c>
      <c r="E550" s="2" t="str">
        <f>IF(A550="",IF(A549="","",SUM($E$6:E549)),C550+D550)</f>
        <v/>
      </c>
      <c r="G550" s="1" t="str">
        <f t="shared" si="71"/>
        <v/>
      </c>
      <c r="H550" s="2" t="str">
        <f t="shared" si="68"/>
        <v/>
      </c>
      <c r="I550" s="2" t="str">
        <f>IF(G550="",IF(G549="","",SUM($I$6:I549)),H550*$C$2/12)</f>
        <v/>
      </c>
      <c r="J550" s="2" t="str">
        <f>IF(G550="",IF(G549="","",SUM($J$6:J549)),K550-I550)</f>
        <v/>
      </c>
      <c r="K550" s="2" t="str">
        <f>IF(G550="",IF(G549="","",SUM(K$6:K549)),$H$6*(100%+$C$2/12)^$I$2*($C$2/12)/((100%+$C$2/12)^$I$2-1))</f>
        <v/>
      </c>
      <c r="P550" s="44" t="str">
        <f t="shared" si="72"/>
        <v/>
      </c>
      <c r="Q550" s="44" t="str">
        <f t="shared" si="69"/>
        <v/>
      </c>
      <c r="R550" s="2" t="str">
        <f t="shared" si="70"/>
        <v/>
      </c>
      <c r="S550" s="12" t="str">
        <f t="shared" si="65"/>
        <v/>
      </c>
    </row>
    <row r="551" spans="1:19" x14ac:dyDescent="0.35">
      <c r="A551" s="1" t="str">
        <f t="shared" si="66"/>
        <v/>
      </c>
      <c r="B551" s="2" t="str">
        <f t="shared" si="67"/>
        <v/>
      </c>
      <c r="C551" s="2" t="str">
        <f>IF(A551="",IF(A550="","",SUM($C$6:C550)),B551*$C$2/12)</f>
        <v/>
      </c>
      <c r="D551" s="2" t="str">
        <f>IF(A551="",IF(A550="","",SUM($D$6:D550)),($B$6/$I$2))</f>
        <v/>
      </c>
      <c r="E551" s="2" t="str">
        <f>IF(A551="",IF(A550="","",SUM($E$6:E550)),C551+D551)</f>
        <v/>
      </c>
      <c r="G551" s="1" t="str">
        <f t="shared" si="71"/>
        <v/>
      </c>
      <c r="H551" s="2" t="str">
        <f t="shared" si="68"/>
        <v/>
      </c>
      <c r="I551" s="2" t="str">
        <f>IF(G551="",IF(G550="","",SUM($I$6:I550)),H551*$C$2/12)</f>
        <v/>
      </c>
      <c r="J551" s="2" t="str">
        <f>IF(G551="",IF(G550="","",SUM($J$6:J550)),K551-I551)</f>
        <v/>
      </c>
      <c r="K551" s="2" t="str">
        <f>IF(G551="",IF(G550="","",SUM(K$6:K550)),$H$6*(100%+$C$2/12)^$I$2*($C$2/12)/((100%+$C$2/12)^$I$2-1))</f>
        <v/>
      </c>
      <c r="P551" s="44" t="str">
        <f t="shared" si="72"/>
        <v/>
      </c>
      <c r="Q551" s="44" t="str">
        <f t="shared" si="69"/>
        <v/>
      </c>
      <c r="R551" s="2" t="str">
        <f t="shared" si="70"/>
        <v/>
      </c>
      <c r="S551" s="12" t="str">
        <f t="shared" si="65"/>
        <v/>
      </c>
    </row>
    <row r="552" spans="1:19" x14ac:dyDescent="0.35">
      <c r="A552" s="1" t="str">
        <f t="shared" si="66"/>
        <v/>
      </c>
      <c r="B552" s="2" t="str">
        <f t="shared" si="67"/>
        <v/>
      </c>
      <c r="C552" s="2" t="str">
        <f>IF(A552="",IF(A551="","",SUM($C$6:C551)),B552*$C$2/12)</f>
        <v/>
      </c>
      <c r="D552" s="2" t="str">
        <f>IF(A552="",IF(A551="","",SUM($D$6:D551)),($B$6/$I$2))</f>
        <v/>
      </c>
      <c r="E552" s="2" t="str">
        <f>IF(A552="",IF(A551="","",SUM($E$6:E551)),C552+D552)</f>
        <v/>
      </c>
      <c r="G552" s="1" t="str">
        <f t="shared" si="71"/>
        <v/>
      </c>
      <c r="H552" s="2" t="str">
        <f t="shared" si="68"/>
        <v/>
      </c>
      <c r="I552" s="2" t="str">
        <f>IF(G552="",IF(G551="","",SUM($I$6:I551)),H552*$C$2/12)</f>
        <v/>
      </c>
      <c r="J552" s="2" t="str">
        <f>IF(G552="",IF(G551="","",SUM($J$6:J551)),K552-I552)</f>
        <v/>
      </c>
      <c r="K552" s="2" t="str">
        <f>IF(G552="",IF(G551="","",SUM(K$6:K551)),$H$6*(100%+$C$2/12)^$I$2*($C$2/12)/((100%+$C$2/12)^$I$2-1))</f>
        <v/>
      </c>
      <c r="P552" s="44" t="str">
        <f t="shared" si="72"/>
        <v/>
      </c>
      <c r="Q552" s="44" t="str">
        <f t="shared" si="69"/>
        <v/>
      </c>
      <c r="R552" s="2" t="str">
        <f t="shared" si="70"/>
        <v/>
      </c>
      <c r="S552" s="12" t="str">
        <f t="shared" si="65"/>
        <v/>
      </c>
    </row>
    <row r="553" spans="1:19" x14ac:dyDescent="0.35">
      <c r="A553" s="1" t="str">
        <f t="shared" si="66"/>
        <v/>
      </c>
      <c r="B553" s="2" t="str">
        <f t="shared" si="67"/>
        <v/>
      </c>
      <c r="C553" s="2" t="str">
        <f>IF(A553="",IF(A552="","",SUM($C$6:C552)),B553*$C$2/12)</f>
        <v/>
      </c>
      <c r="D553" s="2" t="str">
        <f>IF(A553="",IF(A552="","",SUM($D$6:D552)),($B$6/$I$2))</f>
        <v/>
      </c>
      <c r="E553" s="2" t="str">
        <f>IF(A553="",IF(A552="","",SUM($E$6:E552)),C553+D553)</f>
        <v/>
      </c>
      <c r="G553" s="1" t="str">
        <f t="shared" si="71"/>
        <v/>
      </c>
      <c r="H553" s="2" t="str">
        <f t="shared" si="68"/>
        <v/>
      </c>
      <c r="I553" s="2" t="str">
        <f>IF(G553="",IF(G552="","",SUM($I$6:I552)),H553*$C$2/12)</f>
        <v/>
      </c>
      <c r="J553" s="2" t="str">
        <f>IF(G553="",IF(G552="","",SUM($J$6:J552)),K553-I553)</f>
        <v/>
      </c>
      <c r="K553" s="2" t="str">
        <f>IF(G553="",IF(G552="","",SUM(K$6:K552)),$H$6*(100%+$C$2/12)^$I$2*($C$2/12)/((100%+$C$2/12)^$I$2-1))</f>
        <v/>
      </c>
      <c r="P553" s="44" t="str">
        <f t="shared" si="72"/>
        <v/>
      </c>
      <c r="Q553" s="44" t="str">
        <f t="shared" si="69"/>
        <v/>
      </c>
      <c r="R553" s="2" t="str">
        <f t="shared" si="70"/>
        <v/>
      </c>
      <c r="S553" s="12" t="str">
        <f t="shared" si="65"/>
        <v/>
      </c>
    </row>
    <row r="554" spans="1:19" x14ac:dyDescent="0.35">
      <c r="A554" s="1" t="str">
        <f t="shared" si="66"/>
        <v/>
      </c>
      <c r="B554" s="2" t="str">
        <f t="shared" si="67"/>
        <v/>
      </c>
      <c r="C554" s="2" t="str">
        <f>IF(A554="",IF(A553="","",SUM($C$6:C553)),B554*$C$2/12)</f>
        <v/>
      </c>
      <c r="D554" s="2" t="str">
        <f>IF(A554="",IF(A553="","",SUM($D$6:D553)),($B$6/$I$2))</f>
        <v/>
      </c>
      <c r="E554" s="2" t="str">
        <f>IF(A554="",IF(A553="","",SUM($E$6:E553)),C554+D554)</f>
        <v/>
      </c>
      <c r="G554" s="1" t="str">
        <f t="shared" si="71"/>
        <v/>
      </c>
      <c r="H554" s="2" t="str">
        <f t="shared" si="68"/>
        <v/>
      </c>
      <c r="I554" s="2" t="str">
        <f>IF(G554="",IF(G553="","",SUM($I$6:I553)),H554*$C$2/12)</f>
        <v/>
      </c>
      <c r="J554" s="2" t="str">
        <f>IF(G554="",IF(G553="","",SUM($J$6:J553)),K554-I554)</f>
        <v/>
      </c>
      <c r="K554" s="2" t="str">
        <f>IF(G554="",IF(G553="","",SUM(K$6:K553)),$H$6*(100%+$C$2/12)^$I$2*($C$2/12)/((100%+$C$2/12)^$I$2-1))</f>
        <v/>
      </c>
      <c r="P554" s="44" t="str">
        <f t="shared" si="72"/>
        <v/>
      </c>
      <c r="Q554" s="44" t="str">
        <f t="shared" si="69"/>
        <v/>
      </c>
      <c r="R554" s="2" t="str">
        <f t="shared" si="70"/>
        <v/>
      </c>
      <c r="S554" s="12" t="str">
        <f t="shared" si="65"/>
        <v/>
      </c>
    </row>
    <row r="555" spans="1:19" x14ac:dyDescent="0.35">
      <c r="A555" s="1" t="str">
        <f t="shared" si="66"/>
        <v/>
      </c>
      <c r="B555" s="2" t="str">
        <f t="shared" si="67"/>
        <v/>
      </c>
      <c r="C555" s="2" t="str">
        <f>IF(A555="",IF(A554="","",SUM($C$6:C554)),B555*$C$2/12)</f>
        <v/>
      </c>
      <c r="D555" s="2" t="str">
        <f>IF(A555="",IF(A554="","",SUM($D$6:D554)),($B$6/$I$2))</f>
        <v/>
      </c>
      <c r="E555" s="2" t="str">
        <f>IF(A555="",IF(A554="","",SUM($E$6:E554)),C555+D555)</f>
        <v/>
      </c>
      <c r="G555" s="1" t="str">
        <f t="shared" si="71"/>
        <v/>
      </c>
      <c r="H555" s="2" t="str">
        <f t="shared" si="68"/>
        <v/>
      </c>
      <c r="I555" s="2" t="str">
        <f>IF(G555="",IF(G554="","",SUM($I$6:I554)),H555*$C$2/12)</f>
        <v/>
      </c>
      <c r="J555" s="2" t="str">
        <f>IF(G555="",IF(G554="","",SUM($J$6:J554)),K555-I555)</f>
        <v/>
      </c>
      <c r="K555" s="2" t="str">
        <f>IF(G555="",IF(G554="","",SUM(K$6:K554)),$H$6*(100%+$C$2/12)^$I$2*($C$2/12)/((100%+$C$2/12)^$I$2-1))</f>
        <v/>
      </c>
      <c r="P555" s="44" t="str">
        <f t="shared" si="72"/>
        <v/>
      </c>
      <c r="Q555" s="44" t="str">
        <f t="shared" si="69"/>
        <v/>
      </c>
      <c r="R555" s="2" t="str">
        <f t="shared" si="70"/>
        <v/>
      </c>
      <c r="S555" s="12" t="str">
        <f t="shared" si="65"/>
        <v/>
      </c>
    </row>
    <row r="556" spans="1:19" x14ac:dyDescent="0.35">
      <c r="A556" s="1" t="str">
        <f t="shared" si="66"/>
        <v/>
      </c>
      <c r="B556" s="2" t="str">
        <f t="shared" si="67"/>
        <v/>
      </c>
      <c r="C556" s="2" t="str">
        <f>IF(A556="",IF(A555="","",SUM($C$6:C555)),B556*$C$2/12)</f>
        <v/>
      </c>
      <c r="D556" s="2" t="str">
        <f>IF(A556="",IF(A555="","",SUM($D$6:D555)),($B$6/$I$2))</f>
        <v/>
      </c>
      <c r="E556" s="2" t="str">
        <f>IF(A556="",IF(A555="","",SUM($E$6:E555)),C556+D556)</f>
        <v/>
      </c>
      <c r="G556" s="1" t="str">
        <f t="shared" si="71"/>
        <v/>
      </c>
      <c r="H556" s="2" t="str">
        <f t="shared" si="68"/>
        <v/>
      </c>
      <c r="I556" s="2" t="str">
        <f>IF(G556="",IF(G555="","",SUM($I$6:I555)),H556*$C$2/12)</f>
        <v/>
      </c>
      <c r="J556" s="2" t="str">
        <f>IF(G556="",IF(G555="","",SUM($J$6:J555)),K556-I556)</f>
        <v/>
      </c>
      <c r="K556" s="2" t="str">
        <f>IF(G556="",IF(G555="","",SUM(K$6:K555)),$H$6*(100%+$C$2/12)^$I$2*($C$2/12)/((100%+$C$2/12)^$I$2-1))</f>
        <v/>
      </c>
      <c r="P556" s="44" t="str">
        <f t="shared" si="72"/>
        <v/>
      </c>
      <c r="Q556" s="44" t="str">
        <f t="shared" si="69"/>
        <v/>
      </c>
      <c r="R556" s="2" t="str">
        <f t="shared" si="70"/>
        <v/>
      </c>
      <c r="S556" s="12" t="str">
        <f t="shared" si="65"/>
        <v/>
      </c>
    </row>
    <row r="557" spans="1:19" x14ac:dyDescent="0.35">
      <c r="A557" s="1" t="str">
        <f t="shared" si="66"/>
        <v/>
      </c>
      <c r="B557" s="2" t="str">
        <f t="shared" si="67"/>
        <v/>
      </c>
      <c r="C557" s="2" t="str">
        <f>IF(A557="",IF(A556="","",SUM($C$6:C556)),B557*$C$2/12)</f>
        <v/>
      </c>
      <c r="D557" s="2" t="str">
        <f>IF(A557="",IF(A556="","",SUM($D$6:D556)),($B$6/$I$2))</f>
        <v/>
      </c>
      <c r="E557" s="2" t="str">
        <f>IF(A557="",IF(A556="","",SUM($E$6:E556)),C557+D557)</f>
        <v/>
      </c>
      <c r="G557" s="1" t="str">
        <f t="shared" si="71"/>
        <v/>
      </c>
      <c r="H557" s="2" t="str">
        <f t="shared" si="68"/>
        <v/>
      </c>
      <c r="I557" s="2" t="str">
        <f>IF(G557="",IF(G556="","",SUM($I$6:I556)),H557*$C$2/12)</f>
        <v/>
      </c>
      <c r="J557" s="2" t="str">
        <f>IF(G557="",IF(G556="","",SUM($J$6:J556)),K557-I557)</f>
        <v/>
      </c>
      <c r="K557" s="2" t="str">
        <f>IF(G557="",IF(G556="","",SUM(K$6:K556)),$H$6*(100%+$C$2/12)^$I$2*($C$2/12)/((100%+$C$2/12)^$I$2-1))</f>
        <v/>
      </c>
      <c r="P557" s="44" t="str">
        <f t="shared" si="72"/>
        <v/>
      </c>
      <c r="Q557" s="44" t="str">
        <f t="shared" si="69"/>
        <v/>
      </c>
      <c r="R557" s="2" t="str">
        <f t="shared" si="70"/>
        <v/>
      </c>
      <c r="S557" s="12" t="str">
        <f t="shared" si="65"/>
        <v/>
      </c>
    </row>
    <row r="558" spans="1:19" x14ac:dyDescent="0.35">
      <c r="A558" s="1" t="str">
        <f t="shared" si="66"/>
        <v/>
      </c>
      <c r="B558" s="2" t="str">
        <f t="shared" si="67"/>
        <v/>
      </c>
      <c r="C558" s="2" t="str">
        <f>IF(A558="",IF(A557="","",SUM($C$6:C557)),B558*$C$2/12)</f>
        <v/>
      </c>
      <c r="D558" s="2" t="str">
        <f>IF(A558="",IF(A557="","",SUM($D$6:D557)),($B$6/$I$2))</f>
        <v/>
      </c>
      <c r="E558" s="2" t="str">
        <f>IF(A558="",IF(A557="","",SUM($E$6:E557)),C558+D558)</f>
        <v/>
      </c>
      <c r="G558" s="1" t="str">
        <f t="shared" si="71"/>
        <v/>
      </c>
      <c r="H558" s="2" t="str">
        <f t="shared" si="68"/>
        <v/>
      </c>
      <c r="I558" s="2" t="str">
        <f>IF(G558="",IF(G557="","",SUM($I$6:I557)),H558*$C$2/12)</f>
        <v/>
      </c>
      <c r="J558" s="2" t="str">
        <f>IF(G558="",IF(G557="","",SUM($J$6:J557)),K558-I558)</f>
        <v/>
      </c>
      <c r="K558" s="2" t="str">
        <f>IF(G558="",IF(G557="","",SUM(K$6:K557)),$H$6*(100%+$C$2/12)^$I$2*($C$2/12)/((100%+$C$2/12)^$I$2-1))</f>
        <v/>
      </c>
      <c r="P558" s="44" t="str">
        <f t="shared" si="72"/>
        <v/>
      </c>
      <c r="Q558" s="44" t="str">
        <f t="shared" si="69"/>
        <v/>
      </c>
      <c r="R558" s="2" t="str">
        <f t="shared" si="70"/>
        <v/>
      </c>
      <c r="S558" s="12" t="str">
        <f t="shared" si="65"/>
        <v/>
      </c>
    </row>
    <row r="559" spans="1:19" x14ac:dyDescent="0.35">
      <c r="A559" s="1" t="str">
        <f t="shared" si="66"/>
        <v/>
      </c>
      <c r="B559" s="2" t="str">
        <f t="shared" si="67"/>
        <v/>
      </c>
      <c r="C559" s="2" t="str">
        <f>IF(A559="",IF(A558="","",SUM($C$6:C558)),B559*$C$2/12)</f>
        <v/>
      </c>
      <c r="D559" s="2" t="str">
        <f>IF(A559="",IF(A558="","",SUM($D$6:D558)),($B$6/$I$2))</f>
        <v/>
      </c>
      <c r="E559" s="2" t="str">
        <f>IF(A559="",IF(A558="","",SUM($E$6:E558)),C559+D559)</f>
        <v/>
      </c>
      <c r="G559" s="1" t="str">
        <f t="shared" si="71"/>
        <v/>
      </c>
      <c r="H559" s="2" t="str">
        <f t="shared" si="68"/>
        <v/>
      </c>
      <c r="I559" s="2" t="str">
        <f>IF(G559="",IF(G558="","",SUM($I$6:I558)),H559*$C$2/12)</f>
        <v/>
      </c>
      <c r="J559" s="2" t="str">
        <f>IF(G559="",IF(G558="","",SUM($J$6:J558)),K559-I559)</f>
        <v/>
      </c>
      <c r="K559" s="2" t="str">
        <f>IF(G559="",IF(G558="","",SUM(K$6:K558)),$H$6*(100%+$C$2/12)^$I$2*($C$2/12)/((100%+$C$2/12)^$I$2-1))</f>
        <v/>
      </c>
      <c r="P559" s="44" t="str">
        <f t="shared" si="72"/>
        <v/>
      </c>
      <c r="Q559" s="44" t="str">
        <f t="shared" si="69"/>
        <v/>
      </c>
      <c r="R559" s="2" t="str">
        <f t="shared" si="70"/>
        <v/>
      </c>
      <c r="S559" s="12" t="str">
        <f t="shared" si="65"/>
        <v/>
      </c>
    </row>
    <row r="560" spans="1:19" x14ac:dyDescent="0.35">
      <c r="A560" s="1" t="str">
        <f t="shared" si="66"/>
        <v/>
      </c>
      <c r="B560" s="2" t="str">
        <f t="shared" si="67"/>
        <v/>
      </c>
      <c r="C560" s="2" t="str">
        <f>IF(A560="",IF(A559="","",SUM($C$6:C559)),B560*$C$2/12)</f>
        <v/>
      </c>
      <c r="D560" s="2" t="str">
        <f>IF(A560="",IF(A559="","",SUM($D$6:D559)),($B$6/$I$2))</f>
        <v/>
      </c>
      <c r="E560" s="2" t="str">
        <f>IF(A560="",IF(A559="","",SUM($E$6:E559)),C560+D560)</f>
        <v/>
      </c>
      <c r="G560" s="1" t="str">
        <f t="shared" si="71"/>
        <v/>
      </c>
      <c r="H560" s="2" t="str">
        <f t="shared" si="68"/>
        <v/>
      </c>
      <c r="I560" s="2" t="str">
        <f>IF(G560="",IF(G559="","",SUM($I$6:I559)),H560*$C$2/12)</f>
        <v/>
      </c>
      <c r="J560" s="2" t="str">
        <f>IF(G560="",IF(G559="","",SUM($J$6:J559)),K560-I560)</f>
        <v/>
      </c>
      <c r="K560" s="2" t="str">
        <f>IF(G560="",IF(G559="","",SUM(K$6:K559)),$H$6*(100%+$C$2/12)^$I$2*($C$2/12)/((100%+$C$2/12)^$I$2-1))</f>
        <v/>
      </c>
      <c r="P560" s="44" t="str">
        <f t="shared" si="72"/>
        <v/>
      </c>
      <c r="Q560" s="44" t="str">
        <f t="shared" si="69"/>
        <v/>
      </c>
      <c r="R560" s="2" t="str">
        <f t="shared" si="70"/>
        <v/>
      </c>
      <c r="S560" s="12" t="str">
        <f t="shared" si="65"/>
        <v/>
      </c>
    </row>
    <row r="561" spans="1:19" x14ac:dyDescent="0.35">
      <c r="A561" s="1" t="str">
        <f t="shared" si="66"/>
        <v/>
      </c>
      <c r="B561" s="2" t="str">
        <f t="shared" si="67"/>
        <v/>
      </c>
      <c r="C561" s="2" t="str">
        <f>IF(A561="",IF(A560="","",SUM($C$6:C560)),B561*$C$2/12)</f>
        <v/>
      </c>
      <c r="D561" s="2" t="str">
        <f>IF(A561="",IF(A560="","",SUM($D$6:D560)),($B$6/$I$2))</f>
        <v/>
      </c>
      <c r="E561" s="2" t="str">
        <f>IF(A561="",IF(A560="","",SUM($E$6:E560)),C561+D561)</f>
        <v/>
      </c>
      <c r="G561" s="1" t="str">
        <f t="shared" si="71"/>
        <v/>
      </c>
      <c r="H561" s="2" t="str">
        <f t="shared" si="68"/>
        <v/>
      </c>
      <c r="I561" s="2" t="str">
        <f>IF(G561="",IF(G560="","",SUM($I$6:I560)),H561*$C$2/12)</f>
        <v/>
      </c>
      <c r="J561" s="2" t="str">
        <f>IF(G561="",IF(G560="","",SUM($J$6:J560)),K561-I561)</f>
        <v/>
      </c>
      <c r="K561" s="2" t="str">
        <f>IF(G561="",IF(G560="","",SUM(K$6:K560)),$H$6*(100%+$C$2/12)^$I$2*($C$2/12)/((100%+$C$2/12)^$I$2-1))</f>
        <v/>
      </c>
      <c r="P561" s="44" t="str">
        <f t="shared" si="72"/>
        <v/>
      </c>
      <c r="Q561" s="44" t="str">
        <f t="shared" si="69"/>
        <v/>
      </c>
      <c r="R561" s="2" t="str">
        <f t="shared" si="70"/>
        <v/>
      </c>
      <c r="S561" s="12" t="str">
        <f t="shared" si="65"/>
        <v/>
      </c>
    </row>
    <row r="562" spans="1:19" x14ac:dyDescent="0.35">
      <c r="A562" s="1" t="str">
        <f t="shared" si="66"/>
        <v/>
      </c>
      <c r="B562" s="2" t="str">
        <f t="shared" si="67"/>
        <v/>
      </c>
      <c r="C562" s="2" t="str">
        <f>IF(A562="",IF(A561="","",SUM($C$6:C561)),B562*$C$2/12)</f>
        <v/>
      </c>
      <c r="D562" s="2" t="str">
        <f>IF(A562="",IF(A561="","",SUM($D$6:D561)),($B$6/$I$2))</f>
        <v/>
      </c>
      <c r="E562" s="2" t="str">
        <f>IF(A562="",IF(A561="","",SUM($E$6:E561)),C562+D562)</f>
        <v/>
      </c>
      <c r="G562" s="1" t="str">
        <f t="shared" si="71"/>
        <v/>
      </c>
      <c r="H562" s="2" t="str">
        <f t="shared" si="68"/>
        <v/>
      </c>
      <c r="I562" s="2" t="str">
        <f>IF(G562="",IF(G561="","",SUM($I$6:I561)),H562*$C$2/12)</f>
        <v/>
      </c>
      <c r="J562" s="2" t="str">
        <f>IF(G562="",IF(G561="","",SUM($J$6:J561)),K562-I562)</f>
        <v/>
      </c>
      <c r="K562" s="2" t="str">
        <f>IF(G562="",IF(G561="","",SUM(K$6:K561)),$H$6*(100%+$C$2/12)^$I$2*($C$2/12)/((100%+$C$2/12)^$I$2-1))</f>
        <v/>
      </c>
      <c r="P562" s="44" t="str">
        <f t="shared" si="72"/>
        <v/>
      </c>
      <c r="Q562" s="44" t="str">
        <f t="shared" si="69"/>
        <v/>
      </c>
      <c r="R562" s="2" t="str">
        <f t="shared" si="70"/>
        <v/>
      </c>
      <c r="S562" s="12" t="str">
        <f t="shared" si="65"/>
        <v/>
      </c>
    </row>
    <row r="563" spans="1:19" x14ac:dyDescent="0.35">
      <c r="A563" s="1" t="str">
        <f t="shared" si="66"/>
        <v/>
      </c>
      <c r="B563" s="2" t="str">
        <f t="shared" si="67"/>
        <v/>
      </c>
      <c r="C563" s="2" t="str">
        <f>IF(A563="",IF(A562="","",SUM($C$6:C562)),B563*$C$2/12)</f>
        <v/>
      </c>
      <c r="D563" s="2" t="str">
        <f>IF(A563="",IF(A562="","",SUM($D$6:D562)),($B$6/$I$2))</f>
        <v/>
      </c>
      <c r="E563" s="2" t="str">
        <f>IF(A563="",IF(A562="","",SUM($E$6:E562)),C563+D563)</f>
        <v/>
      </c>
      <c r="G563" s="1" t="str">
        <f t="shared" si="71"/>
        <v/>
      </c>
      <c r="H563" s="2" t="str">
        <f t="shared" si="68"/>
        <v/>
      </c>
      <c r="I563" s="2" t="str">
        <f>IF(G563="",IF(G562="","",SUM($I$6:I562)),H563*$C$2/12)</f>
        <v/>
      </c>
      <c r="J563" s="2" t="str">
        <f>IF(G563="",IF(G562="","",SUM($J$6:J562)),K563-I563)</f>
        <v/>
      </c>
      <c r="K563" s="2" t="str">
        <f>IF(G563="",IF(G562="","",SUM(K$6:K562)),$H$6*(100%+$C$2/12)^$I$2*($C$2/12)/((100%+$C$2/12)^$I$2-1))</f>
        <v/>
      </c>
      <c r="P563" s="44" t="str">
        <f t="shared" si="72"/>
        <v/>
      </c>
      <c r="Q563" s="44" t="str">
        <f t="shared" si="69"/>
        <v/>
      </c>
      <c r="R563" s="2" t="str">
        <f t="shared" si="70"/>
        <v/>
      </c>
      <c r="S563" s="12" t="str">
        <f t="shared" ref="S563:S626" si="73">IF(A563="", "",(R563-B563)/R563)</f>
        <v/>
      </c>
    </row>
    <row r="564" spans="1:19" x14ac:dyDescent="0.35">
      <c r="A564" s="1" t="str">
        <f t="shared" si="66"/>
        <v/>
      </c>
      <c r="B564" s="2" t="str">
        <f t="shared" si="67"/>
        <v/>
      </c>
      <c r="C564" s="2" t="str">
        <f>IF(A564="",IF(A563="","",SUM($C$6:C563)),B564*$C$2/12)</f>
        <v/>
      </c>
      <c r="D564" s="2" t="str">
        <f>IF(A564="",IF(A563="","",SUM($D$6:D563)),($B$6/$I$2))</f>
        <v/>
      </c>
      <c r="E564" s="2" t="str">
        <f>IF(A564="",IF(A563="","",SUM($E$6:E563)),C564+D564)</f>
        <v/>
      </c>
      <c r="G564" s="1" t="str">
        <f t="shared" si="71"/>
        <v/>
      </c>
      <c r="H564" s="2" t="str">
        <f t="shared" si="68"/>
        <v/>
      </c>
      <c r="I564" s="2" t="str">
        <f>IF(G564="",IF(G563="","",SUM($I$6:I563)),H564*$C$2/12)</f>
        <v/>
      </c>
      <c r="J564" s="2" t="str">
        <f>IF(G564="",IF(G563="","",SUM($J$6:J563)),K564-I564)</f>
        <v/>
      </c>
      <c r="K564" s="2" t="str">
        <f>IF(G564="",IF(G563="","",SUM(K$6:K563)),$H$6*(100%+$C$2/12)^$I$2*($C$2/12)/((100%+$C$2/12)^$I$2-1))</f>
        <v/>
      </c>
      <c r="P564" s="44" t="str">
        <f t="shared" si="72"/>
        <v/>
      </c>
      <c r="Q564" s="44" t="str">
        <f t="shared" si="69"/>
        <v/>
      </c>
      <c r="R564" s="2" t="str">
        <f t="shared" si="70"/>
        <v/>
      </c>
      <c r="S564" s="12" t="str">
        <f t="shared" si="73"/>
        <v/>
      </c>
    </row>
    <row r="565" spans="1:19" x14ac:dyDescent="0.35">
      <c r="A565" s="1" t="str">
        <f t="shared" si="66"/>
        <v/>
      </c>
      <c r="B565" s="2" t="str">
        <f t="shared" si="67"/>
        <v/>
      </c>
      <c r="C565" s="2" t="str">
        <f>IF(A565="",IF(A564="","",SUM($C$6:C564)),B565*$C$2/12)</f>
        <v/>
      </c>
      <c r="D565" s="2" t="str">
        <f>IF(A565="",IF(A564="","",SUM($D$6:D564)),($B$6/$I$2))</f>
        <v/>
      </c>
      <c r="E565" s="2" t="str">
        <f>IF(A565="",IF(A564="","",SUM($E$6:E564)),C565+D565)</f>
        <v/>
      </c>
      <c r="G565" s="1" t="str">
        <f t="shared" si="71"/>
        <v/>
      </c>
      <c r="H565" s="2" t="str">
        <f t="shared" si="68"/>
        <v/>
      </c>
      <c r="I565" s="2" t="str">
        <f>IF(G565="",IF(G564="","",SUM($I$6:I564)),H565*$C$2/12)</f>
        <v/>
      </c>
      <c r="J565" s="2" t="str">
        <f>IF(G565="",IF(G564="","",SUM($J$6:J564)),K565-I565)</f>
        <v/>
      </c>
      <c r="K565" s="2" t="str">
        <f>IF(G565="",IF(G564="","",SUM(K$6:K564)),$H$6*(100%+$C$2/12)^$I$2*($C$2/12)/((100%+$C$2/12)^$I$2-1))</f>
        <v/>
      </c>
      <c r="P565" s="44" t="str">
        <f t="shared" si="72"/>
        <v/>
      </c>
      <c r="Q565" s="44" t="str">
        <f t="shared" si="69"/>
        <v/>
      </c>
      <c r="R565" s="2" t="str">
        <f t="shared" si="70"/>
        <v/>
      </c>
      <c r="S565" s="12" t="str">
        <f t="shared" si="73"/>
        <v/>
      </c>
    </row>
    <row r="566" spans="1:19" x14ac:dyDescent="0.35">
      <c r="A566" s="1" t="str">
        <f t="shared" si="66"/>
        <v/>
      </c>
      <c r="B566" s="2" t="str">
        <f t="shared" si="67"/>
        <v/>
      </c>
      <c r="C566" s="2" t="str">
        <f>IF(A566="",IF(A565="","",SUM($C$6:C565)),B566*$C$2/12)</f>
        <v/>
      </c>
      <c r="D566" s="2" t="str">
        <f>IF(A566="",IF(A565="","",SUM($D$6:D565)),($B$6/$I$2))</f>
        <v/>
      </c>
      <c r="E566" s="2" t="str">
        <f>IF(A566="",IF(A565="","",SUM($E$6:E565)),C566+D566)</f>
        <v/>
      </c>
      <c r="G566" s="1" t="str">
        <f t="shared" si="71"/>
        <v/>
      </c>
      <c r="H566" s="2" t="str">
        <f t="shared" si="68"/>
        <v/>
      </c>
      <c r="I566" s="2" t="str">
        <f>IF(G566="",IF(G565="","",SUM($I$6:I565)),H566*$C$2/12)</f>
        <v/>
      </c>
      <c r="J566" s="2" t="str">
        <f>IF(G566="",IF(G565="","",SUM($J$6:J565)),K566-I566)</f>
        <v/>
      </c>
      <c r="K566" s="2" t="str">
        <f>IF(G566="",IF(G565="","",SUM(K$6:K565)),$H$6*(100%+$C$2/12)^$I$2*($C$2/12)/((100%+$C$2/12)^$I$2-1))</f>
        <v/>
      </c>
      <c r="P566" s="44" t="str">
        <f t="shared" si="72"/>
        <v/>
      </c>
      <c r="Q566" s="44" t="str">
        <f t="shared" si="69"/>
        <v/>
      </c>
      <c r="R566" s="2" t="str">
        <f t="shared" si="70"/>
        <v/>
      </c>
      <c r="S566" s="12" t="str">
        <f t="shared" si="73"/>
        <v/>
      </c>
    </row>
    <row r="567" spans="1:19" x14ac:dyDescent="0.35">
      <c r="A567" s="1" t="str">
        <f t="shared" si="66"/>
        <v/>
      </c>
      <c r="B567" s="2" t="str">
        <f t="shared" si="67"/>
        <v/>
      </c>
      <c r="C567" s="2" t="str">
        <f>IF(A567="",IF(A566="","",SUM($C$6:C566)),B567*$C$2/12)</f>
        <v/>
      </c>
      <c r="D567" s="2" t="str">
        <f>IF(A567="",IF(A566="","",SUM($D$6:D566)),($B$6/$I$2))</f>
        <v/>
      </c>
      <c r="E567" s="2" t="str">
        <f>IF(A567="",IF(A566="","",SUM($E$6:E566)),C567+D567)</f>
        <v/>
      </c>
      <c r="G567" s="1" t="str">
        <f t="shared" si="71"/>
        <v/>
      </c>
      <c r="H567" s="2" t="str">
        <f t="shared" si="68"/>
        <v/>
      </c>
      <c r="I567" s="2" t="str">
        <f>IF(G567="",IF(G566="","",SUM($I$6:I566)),H567*$C$2/12)</f>
        <v/>
      </c>
      <c r="J567" s="2" t="str">
        <f>IF(G567="",IF(G566="","",SUM($J$6:J566)),K567-I567)</f>
        <v/>
      </c>
      <c r="K567" s="2" t="str">
        <f>IF(G567="",IF(G566="","",SUM(K$6:K566)),$H$6*(100%+$C$2/12)^$I$2*($C$2/12)/((100%+$C$2/12)^$I$2-1))</f>
        <v/>
      </c>
      <c r="P567" s="44" t="str">
        <f t="shared" si="72"/>
        <v/>
      </c>
      <c r="Q567" s="44" t="str">
        <f t="shared" si="69"/>
        <v/>
      </c>
      <c r="R567" s="2" t="str">
        <f t="shared" si="70"/>
        <v/>
      </c>
      <c r="S567" s="12" t="str">
        <f t="shared" si="73"/>
        <v/>
      </c>
    </row>
    <row r="568" spans="1:19" x14ac:dyDescent="0.35">
      <c r="A568" s="1" t="str">
        <f t="shared" si="66"/>
        <v/>
      </c>
      <c r="B568" s="2" t="str">
        <f t="shared" si="67"/>
        <v/>
      </c>
      <c r="C568" s="2" t="str">
        <f>IF(A568="",IF(A567="","",SUM($C$6:C567)),B568*$C$2/12)</f>
        <v/>
      </c>
      <c r="D568" s="2" t="str">
        <f>IF(A568="",IF(A567="","",SUM($D$6:D567)),($B$6/$I$2))</f>
        <v/>
      </c>
      <c r="E568" s="2" t="str">
        <f>IF(A568="",IF(A567="","",SUM($E$6:E567)),C568+D568)</f>
        <v/>
      </c>
      <c r="G568" s="1" t="str">
        <f t="shared" si="71"/>
        <v/>
      </c>
      <c r="H568" s="2" t="str">
        <f t="shared" si="68"/>
        <v/>
      </c>
      <c r="I568" s="2" t="str">
        <f>IF(G568="",IF(G567="","",SUM($I$6:I567)),H568*$C$2/12)</f>
        <v/>
      </c>
      <c r="J568" s="2" t="str">
        <f>IF(G568="",IF(G567="","",SUM($J$6:J567)),K568-I568)</f>
        <v/>
      </c>
      <c r="K568" s="2" t="str">
        <f>IF(G568="",IF(G567="","",SUM(K$6:K567)),$H$6*(100%+$C$2/12)^$I$2*($C$2/12)/((100%+$C$2/12)^$I$2-1))</f>
        <v/>
      </c>
      <c r="P568" s="44" t="str">
        <f t="shared" si="72"/>
        <v/>
      </c>
      <c r="Q568" s="44" t="str">
        <f t="shared" si="69"/>
        <v/>
      </c>
      <c r="R568" s="2" t="str">
        <f t="shared" si="70"/>
        <v/>
      </c>
      <c r="S568" s="12" t="str">
        <f t="shared" si="73"/>
        <v/>
      </c>
    </row>
    <row r="569" spans="1:19" x14ac:dyDescent="0.35">
      <c r="A569" s="1" t="str">
        <f t="shared" si="66"/>
        <v/>
      </c>
      <c r="B569" s="2" t="str">
        <f t="shared" si="67"/>
        <v/>
      </c>
      <c r="C569" s="2" t="str">
        <f>IF(A569="",IF(A568="","",SUM($C$6:C568)),B569*$C$2/12)</f>
        <v/>
      </c>
      <c r="D569" s="2" t="str">
        <f>IF(A569="",IF(A568="","",SUM($D$6:D568)),($B$6/$I$2))</f>
        <v/>
      </c>
      <c r="E569" s="2" t="str">
        <f>IF(A569="",IF(A568="","",SUM($E$6:E568)),C569+D569)</f>
        <v/>
      </c>
      <c r="G569" s="1" t="str">
        <f t="shared" si="71"/>
        <v/>
      </c>
      <c r="H569" s="2" t="str">
        <f t="shared" si="68"/>
        <v/>
      </c>
      <c r="I569" s="2" t="str">
        <f>IF(G569="",IF(G568="","",SUM($I$6:I568)),H569*$C$2/12)</f>
        <v/>
      </c>
      <c r="J569" s="2" t="str">
        <f>IF(G569="",IF(G568="","",SUM($J$6:J568)),K569-I569)</f>
        <v/>
      </c>
      <c r="K569" s="2" t="str">
        <f>IF(G569="",IF(G568="","",SUM(K$6:K568)),$H$6*(100%+$C$2/12)^$I$2*($C$2/12)/((100%+$C$2/12)^$I$2-1))</f>
        <v/>
      </c>
      <c r="P569" s="44" t="str">
        <f t="shared" si="72"/>
        <v/>
      </c>
      <c r="Q569" s="44" t="str">
        <f t="shared" si="69"/>
        <v/>
      </c>
      <c r="R569" s="2" t="str">
        <f t="shared" si="70"/>
        <v/>
      </c>
      <c r="S569" s="12" t="str">
        <f t="shared" si="73"/>
        <v/>
      </c>
    </row>
    <row r="570" spans="1:19" x14ac:dyDescent="0.35">
      <c r="A570" s="1" t="str">
        <f t="shared" si="66"/>
        <v/>
      </c>
      <c r="B570" s="2" t="str">
        <f t="shared" si="67"/>
        <v/>
      </c>
      <c r="C570" s="2" t="str">
        <f>IF(A570="",IF(A569="","",SUM($C$6:C569)),B570*$C$2/12)</f>
        <v/>
      </c>
      <c r="D570" s="2" t="str">
        <f>IF(A570="",IF(A569="","",SUM($D$6:D569)),($B$6/$I$2))</f>
        <v/>
      </c>
      <c r="E570" s="2" t="str">
        <f>IF(A570="",IF(A569="","",SUM($E$6:E569)),C570+D570)</f>
        <v/>
      </c>
      <c r="G570" s="1" t="str">
        <f t="shared" si="71"/>
        <v/>
      </c>
      <c r="H570" s="2" t="str">
        <f t="shared" si="68"/>
        <v/>
      </c>
      <c r="I570" s="2" t="str">
        <f>IF(G570="",IF(G569="","",SUM($I$6:I569)),H570*$C$2/12)</f>
        <v/>
      </c>
      <c r="J570" s="2" t="str">
        <f>IF(G570="",IF(G569="","",SUM($J$6:J569)),K570-I570)</f>
        <v/>
      </c>
      <c r="K570" s="2" t="str">
        <f>IF(G570="",IF(G569="","",SUM(K$6:K569)),$H$6*(100%+$C$2/12)^$I$2*($C$2/12)/((100%+$C$2/12)^$I$2-1))</f>
        <v/>
      </c>
      <c r="P570" s="44" t="str">
        <f t="shared" si="72"/>
        <v/>
      </c>
      <c r="Q570" s="44" t="str">
        <f t="shared" si="69"/>
        <v/>
      </c>
      <c r="R570" s="2" t="str">
        <f t="shared" si="70"/>
        <v/>
      </c>
      <c r="S570" s="12" t="str">
        <f t="shared" si="73"/>
        <v/>
      </c>
    </row>
    <row r="571" spans="1:19" x14ac:dyDescent="0.35">
      <c r="A571" s="1" t="str">
        <f t="shared" si="66"/>
        <v/>
      </c>
      <c r="B571" s="2" t="str">
        <f t="shared" si="67"/>
        <v/>
      </c>
      <c r="C571" s="2" t="str">
        <f>IF(A571="",IF(A570="","",SUM($C$6:C570)),B571*$C$2/12)</f>
        <v/>
      </c>
      <c r="D571" s="2" t="str">
        <f>IF(A571="",IF(A570="","",SUM($D$6:D570)),($B$6/$I$2))</f>
        <v/>
      </c>
      <c r="E571" s="2" t="str">
        <f>IF(A571="",IF(A570="","",SUM($E$6:E570)),C571+D571)</f>
        <v/>
      </c>
      <c r="G571" s="1" t="str">
        <f t="shared" si="71"/>
        <v/>
      </c>
      <c r="H571" s="2" t="str">
        <f t="shared" si="68"/>
        <v/>
      </c>
      <c r="I571" s="2" t="str">
        <f>IF(G571="",IF(G570="","",SUM($I$6:I570)),H571*$C$2/12)</f>
        <v/>
      </c>
      <c r="J571" s="2" t="str">
        <f>IF(G571="",IF(G570="","",SUM($J$6:J570)),K571-I571)</f>
        <v/>
      </c>
      <c r="K571" s="2" t="str">
        <f>IF(G571="",IF(G570="","",SUM(K$6:K570)),$H$6*(100%+$C$2/12)^$I$2*($C$2/12)/((100%+$C$2/12)^$I$2-1))</f>
        <v/>
      </c>
      <c r="P571" s="44" t="str">
        <f t="shared" si="72"/>
        <v/>
      </c>
      <c r="Q571" s="44" t="str">
        <f t="shared" si="69"/>
        <v/>
      </c>
      <c r="R571" s="2" t="str">
        <f t="shared" si="70"/>
        <v/>
      </c>
      <c r="S571" s="12" t="str">
        <f t="shared" si="73"/>
        <v/>
      </c>
    </row>
    <row r="572" spans="1:19" x14ac:dyDescent="0.35">
      <c r="A572" s="1" t="str">
        <f t="shared" si="66"/>
        <v/>
      </c>
      <c r="B572" s="2" t="str">
        <f t="shared" si="67"/>
        <v/>
      </c>
      <c r="C572" s="2" t="str">
        <f>IF(A572="",IF(A571="","",SUM($C$6:C571)),B572*$C$2/12)</f>
        <v/>
      </c>
      <c r="D572" s="2" t="str">
        <f>IF(A572="",IF(A571="","",SUM($D$6:D571)),($B$6/$I$2))</f>
        <v/>
      </c>
      <c r="E572" s="2" t="str">
        <f>IF(A572="",IF(A571="","",SUM($E$6:E571)),C572+D572)</f>
        <v/>
      </c>
      <c r="G572" s="1" t="str">
        <f t="shared" si="71"/>
        <v/>
      </c>
      <c r="H572" s="2" t="str">
        <f t="shared" si="68"/>
        <v/>
      </c>
      <c r="I572" s="2" t="str">
        <f>IF(G572="",IF(G571="","",SUM($I$6:I571)),H572*$C$2/12)</f>
        <v/>
      </c>
      <c r="J572" s="2" t="str">
        <f>IF(G572="",IF(G571="","",SUM($J$6:J571)),K572-I572)</f>
        <v/>
      </c>
      <c r="K572" s="2" t="str">
        <f>IF(G572="",IF(G571="","",SUM(K$6:K571)),$H$6*(100%+$C$2/12)^$I$2*($C$2/12)/((100%+$C$2/12)^$I$2-1))</f>
        <v/>
      </c>
      <c r="P572" s="44" t="str">
        <f t="shared" si="72"/>
        <v/>
      </c>
      <c r="Q572" s="44" t="str">
        <f t="shared" si="69"/>
        <v/>
      </c>
      <c r="R572" s="2" t="str">
        <f t="shared" si="70"/>
        <v/>
      </c>
      <c r="S572" s="12" t="str">
        <f t="shared" si="73"/>
        <v/>
      </c>
    </row>
    <row r="573" spans="1:19" x14ac:dyDescent="0.35">
      <c r="A573" s="1" t="str">
        <f t="shared" si="66"/>
        <v/>
      </c>
      <c r="B573" s="2" t="str">
        <f t="shared" si="67"/>
        <v/>
      </c>
      <c r="C573" s="2" t="str">
        <f>IF(A573="",IF(A572="","",SUM($C$6:C572)),B573*$C$2/12)</f>
        <v/>
      </c>
      <c r="D573" s="2" t="str">
        <f>IF(A573="",IF(A572="","",SUM($D$6:D572)),($B$6/$I$2))</f>
        <v/>
      </c>
      <c r="E573" s="2" t="str">
        <f>IF(A573="",IF(A572="","",SUM($E$6:E572)),C573+D573)</f>
        <v/>
      </c>
      <c r="G573" s="1" t="str">
        <f t="shared" si="71"/>
        <v/>
      </c>
      <c r="H573" s="2" t="str">
        <f t="shared" si="68"/>
        <v/>
      </c>
      <c r="I573" s="2" t="str">
        <f>IF(G573="",IF(G572="","",SUM($I$6:I572)),H573*$C$2/12)</f>
        <v/>
      </c>
      <c r="J573" s="2" t="str">
        <f>IF(G573="",IF(G572="","",SUM($J$6:J572)),K573-I573)</f>
        <v/>
      </c>
      <c r="K573" s="2" t="str">
        <f>IF(G573="",IF(G572="","",SUM(K$6:K572)),$H$6*(100%+$C$2/12)^$I$2*($C$2/12)/((100%+$C$2/12)^$I$2-1))</f>
        <v/>
      </c>
      <c r="P573" s="44" t="str">
        <f t="shared" si="72"/>
        <v/>
      </c>
      <c r="Q573" s="44" t="str">
        <f t="shared" si="69"/>
        <v/>
      </c>
      <c r="R573" s="2" t="str">
        <f t="shared" si="70"/>
        <v/>
      </c>
      <c r="S573" s="12" t="str">
        <f t="shared" si="73"/>
        <v/>
      </c>
    </row>
    <row r="574" spans="1:19" x14ac:dyDescent="0.35">
      <c r="A574" s="1" t="str">
        <f t="shared" si="66"/>
        <v/>
      </c>
      <c r="B574" s="2" t="str">
        <f t="shared" si="67"/>
        <v/>
      </c>
      <c r="C574" s="2" t="str">
        <f>IF(A574="",IF(A573="","",SUM($C$6:C573)),B574*$C$2/12)</f>
        <v/>
      </c>
      <c r="D574" s="2" t="str">
        <f>IF(A574="",IF(A573="","",SUM($D$6:D573)),($B$6/$I$2))</f>
        <v/>
      </c>
      <c r="E574" s="2" t="str">
        <f>IF(A574="",IF(A573="","",SUM($E$6:E573)),C574+D574)</f>
        <v/>
      </c>
      <c r="G574" s="1" t="str">
        <f t="shared" si="71"/>
        <v/>
      </c>
      <c r="H574" s="2" t="str">
        <f t="shared" si="68"/>
        <v/>
      </c>
      <c r="I574" s="2" t="str">
        <f>IF(G574="",IF(G573="","",SUM($I$6:I573)),H574*$C$2/12)</f>
        <v/>
      </c>
      <c r="J574" s="2" t="str">
        <f>IF(G574="",IF(G573="","",SUM($J$6:J573)),K574-I574)</f>
        <v/>
      </c>
      <c r="K574" s="2" t="str">
        <f>IF(G574="",IF(G573="","",SUM(K$6:K573)),$H$6*(100%+$C$2/12)^$I$2*($C$2/12)/((100%+$C$2/12)^$I$2-1))</f>
        <v/>
      </c>
      <c r="P574" s="44" t="str">
        <f t="shared" si="72"/>
        <v/>
      </c>
      <c r="Q574" s="44" t="str">
        <f t="shared" si="69"/>
        <v/>
      </c>
      <c r="R574" s="2" t="str">
        <f t="shared" si="70"/>
        <v/>
      </c>
      <c r="S574" s="12" t="str">
        <f t="shared" si="73"/>
        <v/>
      </c>
    </row>
    <row r="575" spans="1:19" x14ac:dyDescent="0.35">
      <c r="A575" s="1" t="str">
        <f t="shared" si="66"/>
        <v/>
      </c>
      <c r="B575" s="2" t="str">
        <f t="shared" si="67"/>
        <v/>
      </c>
      <c r="C575" s="2" t="str">
        <f>IF(A575="",IF(A574="","",SUM($C$6:C574)),B575*$C$2/12)</f>
        <v/>
      </c>
      <c r="D575" s="2" t="str">
        <f>IF(A575="",IF(A574="","",SUM($D$6:D574)),($B$6/$I$2))</f>
        <v/>
      </c>
      <c r="E575" s="2" t="str">
        <f>IF(A575="",IF(A574="","",SUM($E$6:E574)),C575+D575)</f>
        <v/>
      </c>
      <c r="G575" s="1" t="str">
        <f t="shared" si="71"/>
        <v/>
      </c>
      <c r="H575" s="2" t="str">
        <f t="shared" si="68"/>
        <v/>
      </c>
      <c r="I575" s="2" t="str">
        <f>IF(G575="",IF(G574="","",SUM($I$6:I574)),H575*$C$2/12)</f>
        <v/>
      </c>
      <c r="J575" s="2" t="str">
        <f>IF(G575="",IF(G574="","",SUM($J$6:J574)),K575-I575)</f>
        <v/>
      </c>
      <c r="K575" s="2" t="str">
        <f>IF(G575="",IF(G574="","",SUM(K$6:K574)),$H$6*(100%+$C$2/12)^$I$2*($C$2/12)/((100%+$C$2/12)^$I$2-1))</f>
        <v/>
      </c>
      <c r="P575" s="44" t="str">
        <f t="shared" si="72"/>
        <v/>
      </c>
      <c r="Q575" s="44" t="str">
        <f t="shared" si="69"/>
        <v/>
      </c>
      <c r="R575" s="2" t="str">
        <f t="shared" si="70"/>
        <v/>
      </c>
      <c r="S575" s="12" t="str">
        <f t="shared" si="73"/>
        <v/>
      </c>
    </row>
    <row r="576" spans="1:19" x14ac:dyDescent="0.35">
      <c r="A576" s="1" t="str">
        <f t="shared" si="66"/>
        <v/>
      </c>
      <c r="B576" s="2" t="str">
        <f t="shared" si="67"/>
        <v/>
      </c>
      <c r="C576" s="2" t="str">
        <f>IF(A576="",IF(A575="","",SUM($C$6:C575)),B576*$C$2/12)</f>
        <v/>
      </c>
      <c r="D576" s="2" t="str">
        <f>IF(A576="",IF(A575="","",SUM($D$6:D575)),($B$6/$I$2))</f>
        <v/>
      </c>
      <c r="E576" s="2" t="str">
        <f>IF(A576="",IF(A575="","",SUM($E$6:E575)),C576+D576)</f>
        <v/>
      </c>
      <c r="G576" s="1" t="str">
        <f t="shared" si="71"/>
        <v/>
      </c>
      <c r="H576" s="2" t="str">
        <f t="shared" si="68"/>
        <v/>
      </c>
      <c r="I576" s="2" t="str">
        <f>IF(G576="",IF(G575="","",SUM($I$6:I575)),H576*$C$2/12)</f>
        <v/>
      </c>
      <c r="J576" s="2" t="str">
        <f>IF(G576="",IF(G575="","",SUM($J$6:J575)),K576-I576)</f>
        <v/>
      </c>
      <c r="K576" s="2" t="str">
        <f>IF(G576="",IF(G575="","",SUM(K$6:K575)),$H$6*(100%+$C$2/12)^$I$2*($C$2/12)/((100%+$C$2/12)^$I$2-1))</f>
        <v/>
      </c>
      <c r="P576" s="44" t="str">
        <f t="shared" si="72"/>
        <v/>
      </c>
      <c r="Q576" s="44" t="str">
        <f t="shared" si="69"/>
        <v/>
      </c>
      <c r="R576" s="2" t="str">
        <f t="shared" si="70"/>
        <v/>
      </c>
      <c r="S576" s="12" t="str">
        <f t="shared" si="73"/>
        <v/>
      </c>
    </row>
    <row r="577" spans="1:19" x14ac:dyDescent="0.35">
      <c r="A577" s="1" t="str">
        <f t="shared" si="66"/>
        <v/>
      </c>
      <c r="B577" s="2" t="str">
        <f t="shared" si="67"/>
        <v/>
      </c>
      <c r="C577" s="2" t="str">
        <f>IF(A577="",IF(A576="","",SUM($C$6:C576)),B577*$C$2/12)</f>
        <v/>
      </c>
      <c r="D577" s="2" t="str">
        <f>IF(A577="",IF(A576="","",SUM($D$6:D576)),($B$6/$I$2))</f>
        <v/>
      </c>
      <c r="E577" s="2" t="str">
        <f>IF(A577="",IF(A576="","",SUM($E$6:E576)),C577+D577)</f>
        <v/>
      </c>
      <c r="G577" s="1" t="str">
        <f t="shared" si="71"/>
        <v/>
      </c>
      <c r="H577" s="2" t="str">
        <f t="shared" si="68"/>
        <v/>
      </c>
      <c r="I577" s="2" t="str">
        <f>IF(G577="",IF(G576="","",SUM($I$6:I576)),H577*$C$2/12)</f>
        <v/>
      </c>
      <c r="J577" s="2" t="str">
        <f>IF(G577="",IF(G576="","",SUM($J$6:J576)),K577-I577)</f>
        <v/>
      </c>
      <c r="K577" s="2" t="str">
        <f>IF(G577="",IF(G576="","",SUM(K$6:K576)),$H$6*(100%+$C$2/12)^$I$2*($C$2/12)/((100%+$C$2/12)^$I$2-1))</f>
        <v/>
      </c>
      <c r="P577" s="44" t="str">
        <f t="shared" si="72"/>
        <v/>
      </c>
      <c r="Q577" s="44" t="str">
        <f t="shared" si="69"/>
        <v/>
      </c>
      <c r="R577" s="2" t="str">
        <f t="shared" si="70"/>
        <v/>
      </c>
      <c r="S577" s="12" t="str">
        <f t="shared" si="73"/>
        <v/>
      </c>
    </row>
    <row r="578" spans="1:19" x14ac:dyDescent="0.35">
      <c r="A578" s="1" t="str">
        <f t="shared" si="66"/>
        <v/>
      </c>
      <c r="B578" s="2" t="str">
        <f t="shared" si="67"/>
        <v/>
      </c>
      <c r="C578" s="2" t="str">
        <f>IF(A578="",IF(A577="","",SUM($C$6:C577)),B578*$C$2/12)</f>
        <v/>
      </c>
      <c r="D578" s="2" t="str">
        <f>IF(A578="",IF(A577="","",SUM($D$6:D577)),($B$6/$I$2))</f>
        <v/>
      </c>
      <c r="E578" s="2" t="str">
        <f>IF(A578="",IF(A577="","",SUM($E$6:E577)),C578+D578)</f>
        <v/>
      </c>
      <c r="G578" s="1" t="str">
        <f t="shared" si="71"/>
        <v/>
      </c>
      <c r="H578" s="2" t="str">
        <f t="shared" si="68"/>
        <v/>
      </c>
      <c r="I578" s="2" t="str">
        <f>IF(G578="",IF(G577="","",SUM($I$6:I577)),H578*$C$2/12)</f>
        <v/>
      </c>
      <c r="J578" s="2" t="str">
        <f>IF(G578="",IF(G577="","",SUM($J$6:J577)),K578-I578)</f>
        <v/>
      </c>
      <c r="K578" s="2" t="str">
        <f>IF(G578="",IF(G577="","",SUM(K$6:K577)),$H$6*(100%+$C$2/12)^$I$2*($C$2/12)/((100%+$C$2/12)^$I$2-1))</f>
        <v/>
      </c>
      <c r="P578" s="44" t="str">
        <f t="shared" si="72"/>
        <v/>
      </c>
      <c r="Q578" s="44" t="str">
        <f t="shared" si="69"/>
        <v/>
      </c>
      <c r="R578" s="2" t="str">
        <f t="shared" si="70"/>
        <v/>
      </c>
      <c r="S578" s="12" t="str">
        <f t="shared" si="73"/>
        <v/>
      </c>
    </row>
    <row r="579" spans="1:19" x14ac:dyDescent="0.35">
      <c r="A579" s="1" t="str">
        <f t="shared" si="66"/>
        <v/>
      </c>
      <c r="B579" s="2" t="str">
        <f t="shared" si="67"/>
        <v/>
      </c>
      <c r="C579" s="2" t="str">
        <f>IF(A579="",IF(A578="","",SUM($C$6:C578)),B579*$C$2/12)</f>
        <v/>
      </c>
      <c r="D579" s="2" t="str">
        <f>IF(A579="",IF(A578="","",SUM($D$6:D578)),($B$6/$I$2))</f>
        <v/>
      </c>
      <c r="E579" s="2" t="str">
        <f>IF(A579="",IF(A578="","",SUM($E$6:E578)),C579+D579)</f>
        <v/>
      </c>
      <c r="G579" s="1" t="str">
        <f t="shared" si="71"/>
        <v/>
      </c>
      <c r="H579" s="2" t="str">
        <f t="shared" si="68"/>
        <v/>
      </c>
      <c r="I579" s="2" t="str">
        <f>IF(G579="",IF(G578="","",SUM($I$6:I578)),H579*$C$2/12)</f>
        <v/>
      </c>
      <c r="J579" s="2" t="str">
        <f>IF(G579="",IF(G578="","",SUM($J$6:J578)),K579-I579)</f>
        <v/>
      </c>
      <c r="K579" s="2" t="str">
        <f>IF(G579="",IF(G578="","",SUM(K$6:K578)),$H$6*(100%+$C$2/12)^$I$2*($C$2/12)/((100%+$C$2/12)^$I$2-1))</f>
        <v/>
      </c>
      <c r="P579" s="44" t="str">
        <f t="shared" si="72"/>
        <v/>
      </c>
      <c r="Q579" s="44" t="str">
        <f t="shared" si="69"/>
        <v/>
      </c>
      <c r="R579" s="2" t="str">
        <f t="shared" si="70"/>
        <v/>
      </c>
      <c r="S579" s="12" t="str">
        <f t="shared" si="73"/>
        <v/>
      </c>
    </row>
    <row r="580" spans="1:19" x14ac:dyDescent="0.35">
      <c r="A580" s="1" t="str">
        <f t="shared" si="66"/>
        <v/>
      </c>
      <c r="B580" s="2" t="str">
        <f t="shared" si="67"/>
        <v/>
      </c>
      <c r="C580" s="2" t="str">
        <f>IF(A580="",IF(A579="","",SUM($C$6:C579)),B580*$C$2/12)</f>
        <v/>
      </c>
      <c r="D580" s="2" t="str">
        <f>IF(A580="",IF(A579="","",SUM($D$6:D579)),($B$6/$I$2))</f>
        <v/>
      </c>
      <c r="E580" s="2" t="str">
        <f>IF(A580="",IF(A579="","",SUM($E$6:E579)),C580+D580)</f>
        <v/>
      </c>
      <c r="G580" s="1" t="str">
        <f t="shared" si="71"/>
        <v/>
      </c>
      <c r="H580" s="2" t="str">
        <f t="shared" si="68"/>
        <v/>
      </c>
      <c r="I580" s="2" t="str">
        <f>IF(G580="",IF(G579="","",SUM($I$6:I579)),H580*$C$2/12)</f>
        <v/>
      </c>
      <c r="J580" s="2" t="str">
        <f>IF(G580="",IF(G579="","",SUM($J$6:J579)),K580-I580)</f>
        <v/>
      </c>
      <c r="K580" s="2" t="str">
        <f>IF(G580="",IF(G579="","",SUM(K$6:K579)),$H$6*(100%+$C$2/12)^$I$2*($C$2/12)/((100%+$C$2/12)^$I$2-1))</f>
        <v/>
      </c>
      <c r="P580" s="44" t="str">
        <f t="shared" si="72"/>
        <v/>
      </c>
      <c r="Q580" s="44" t="str">
        <f t="shared" si="69"/>
        <v/>
      </c>
      <c r="R580" s="2" t="str">
        <f t="shared" si="70"/>
        <v/>
      </c>
      <c r="S580" s="12" t="str">
        <f t="shared" si="73"/>
        <v/>
      </c>
    </row>
    <row r="581" spans="1:19" x14ac:dyDescent="0.35">
      <c r="A581" s="1" t="str">
        <f t="shared" si="66"/>
        <v/>
      </c>
      <c r="B581" s="2" t="str">
        <f t="shared" si="67"/>
        <v/>
      </c>
      <c r="C581" s="2" t="str">
        <f>IF(A581="",IF(A580="","",SUM($C$6:C580)),B581*$C$2/12)</f>
        <v/>
      </c>
      <c r="D581" s="2" t="str">
        <f>IF(A581="",IF(A580="","",SUM($D$6:D580)),($B$6/$I$2))</f>
        <v/>
      </c>
      <c r="E581" s="2" t="str">
        <f>IF(A581="",IF(A580="","",SUM($E$6:E580)),C581+D581)</f>
        <v/>
      </c>
      <c r="G581" s="1" t="str">
        <f t="shared" si="71"/>
        <v/>
      </c>
      <c r="H581" s="2" t="str">
        <f t="shared" si="68"/>
        <v/>
      </c>
      <c r="I581" s="2" t="str">
        <f>IF(G581="",IF(G580="","",SUM($I$6:I580)),H581*$C$2/12)</f>
        <v/>
      </c>
      <c r="J581" s="2" t="str">
        <f>IF(G581="",IF(G580="","",SUM($J$6:J580)),K581-I581)</f>
        <v/>
      </c>
      <c r="K581" s="2" t="str">
        <f>IF(G581="",IF(G580="","",SUM(K$6:K580)),$H$6*(100%+$C$2/12)^$I$2*($C$2/12)/((100%+$C$2/12)^$I$2-1))</f>
        <v/>
      </c>
      <c r="P581" s="44" t="str">
        <f t="shared" si="72"/>
        <v/>
      </c>
      <c r="Q581" s="44" t="str">
        <f t="shared" si="69"/>
        <v/>
      </c>
      <c r="R581" s="2" t="str">
        <f t="shared" si="70"/>
        <v/>
      </c>
      <c r="S581" s="12" t="str">
        <f t="shared" si="73"/>
        <v/>
      </c>
    </row>
    <row r="582" spans="1:19" x14ac:dyDescent="0.35">
      <c r="A582" s="1" t="str">
        <f t="shared" si="66"/>
        <v/>
      </c>
      <c r="B582" s="2" t="str">
        <f t="shared" si="67"/>
        <v/>
      </c>
      <c r="C582" s="2" t="str">
        <f>IF(A582="",IF(A581="","",SUM($C$6:C581)),B582*$C$2/12)</f>
        <v/>
      </c>
      <c r="D582" s="2" t="str">
        <f>IF(A582="",IF(A581="","",SUM($D$6:D581)),($B$6/$I$2))</f>
        <v/>
      </c>
      <c r="E582" s="2" t="str">
        <f>IF(A582="",IF(A581="","",SUM($E$6:E581)),C582+D582)</f>
        <v/>
      </c>
      <c r="G582" s="1" t="str">
        <f t="shared" si="71"/>
        <v/>
      </c>
      <c r="H582" s="2" t="str">
        <f t="shared" si="68"/>
        <v/>
      </c>
      <c r="I582" s="2" t="str">
        <f>IF(G582="",IF(G581="","",SUM($I$6:I581)),H582*$C$2/12)</f>
        <v/>
      </c>
      <c r="J582" s="2" t="str">
        <f>IF(G582="",IF(G581="","",SUM($J$6:J581)),K582-I582)</f>
        <v/>
      </c>
      <c r="K582" s="2" t="str">
        <f>IF(G582="",IF(G581="","",SUM(K$6:K581)),$H$6*(100%+$C$2/12)^$I$2*($C$2/12)/((100%+$C$2/12)^$I$2-1))</f>
        <v/>
      </c>
      <c r="P582" s="44" t="str">
        <f t="shared" si="72"/>
        <v/>
      </c>
      <c r="Q582" s="44" t="str">
        <f t="shared" si="69"/>
        <v/>
      </c>
      <c r="R582" s="2" t="str">
        <f t="shared" si="70"/>
        <v/>
      </c>
      <c r="S582" s="12" t="str">
        <f t="shared" si="73"/>
        <v/>
      </c>
    </row>
    <row r="583" spans="1:19" x14ac:dyDescent="0.35">
      <c r="A583" s="1" t="str">
        <f t="shared" si="66"/>
        <v/>
      </c>
      <c r="B583" s="2" t="str">
        <f t="shared" si="67"/>
        <v/>
      </c>
      <c r="C583" s="2" t="str">
        <f>IF(A583="",IF(A582="","",SUM($C$6:C582)),B583*$C$2/12)</f>
        <v/>
      </c>
      <c r="D583" s="2" t="str">
        <f>IF(A583="",IF(A582="","",SUM($D$6:D582)),($B$6/$I$2))</f>
        <v/>
      </c>
      <c r="E583" s="2" t="str">
        <f>IF(A583="",IF(A582="","",SUM($E$6:E582)),C583+D583)</f>
        <v/>
      </c>
      <c r="G583" s="1" t="str">
        <f t="shared" si="71"/>
        <v/>
      </c>
      <c r="H583" s="2" t="str">
        <f t="shared" si="68"/>
        <v/>
      </c>
      <c r="I583" s="2" t="str">
        <f>IF(G583="",IF(G582="","",SUM($I$6:I582)),H583*$C$2/12)</f>
        <v/>
      </c>
      <c r="J583" s="2" t="str">
        <f>IF(G583="",IF(G582="","",SUM($J$6:J582)),K583-I583)</f>
        <v/>
      </c>
      <c r="K583" s="2" t="str">
        <f>IF(G583="",IF(G582="","",SUM(K$6:K582)),$H$6*(100%+$C$2/12)^$I$2*($C$2/12)/((100%+$C$2/12)^$I$2-1))</f>
        <v/>
      </c>
      <c r="P583" s="44" t="str">
        <f t="shared" si="72"/>
        <v/>
      </c>
      <c r="Q583" s="44" t="str">
        <f t="shared" si="69"/>
        <v/>
      </c>
      <c r="R583" s="2" t="str">
        <f t="shared" si="70"/>
        <v/>
      </c>
      <c r="S583" s="12" t="str">
        <f t="shared" si="73"/>
        <v/>
      </c>
    </row>
    <row r="584" spans="1:19" x14ac:dyDescent="0.35">
      <c r="A584" s="1" t="str">
        <f t="shared" ref="A584:A647" si="74">IF($A583="","",IF($I$2&gt;=$A583+1,$A583+1,""))</f>
        <v/>
      </c>
      <c r="B584" s="2" t="str">
        <f t="shared" ref="B584:B647" si="75">IF(A584="",IF(A583="","","samtals"),B583-D583)</f>
        <v/>
      </c>
      <c r="C584" s="2" t="str">
        <f>IF(A584="",IF(A583="","",SUM($C$6:C583)),B584*$C$2/12)</f>
        <v/>
      </c>
      <c r="D584" s="2" t="str">
        <f>IF(A584="",IF(A583="","",SUM($D$6:D583)),($B$6/$I$2))</f>
        <v/>
      </c>
      <c r="E584" s="2" t="str">
        <f>IF(A584="",IF(A583="","",SUM($E$6:E583)),C584+D584)</f>
        <v/>
      </c>
      <c r="G584" s="1" t="str">
        <f t="shared" si="71"/>
        <v/>
      </c>
      <c r="H584" s="2" t="str">
        <f t="shared" ref="H584:H647" si="76">IF(G584="",IF(G583="","","samtals"),H583-J583)</f>
        <v/>
      </c>
      <c r="I584" s="2" t="str">
        <f>IF(G584="",IF(G583="","",SUM($I$6:I583)),H584*$C$2/12)</f>
        <v/>
      </c>
      <c r="J584" s="2" t="str">
        <f>IF(G584="",IF(G583="","",SUM($J$6:J583)),K584-I584)</f>
        <v/>
      </c>
      <c r="K584" s="2" t="str">
        <f>IF(G584="",IF(G583="","",SUM(K$6:K583)),$H$6*(100%+$C$2/12)^$I$2*($C$2/12)/((100%+$C$2/12)^$I$2-1))</f>
        <v/>
      </c>
      <c r="P584" s="44" t="str">
        <f t="shared" si="72"/>
        <v/>
      </c>
      <c r="Q584" s="44" t="str">
        <f t="shared" ref="Q584:Q647" si="77">IF(A584="","", (E584-E583)/E583)</f>
        <v/>
      </c>
      <c r="R584" s="2" t="str">
        <f t="shared" ref="R584:R647" si="78">IF(A584="","",R583+(R583*(((1+$F$1)^(1/12)-1))))</f>
        <v/>
      </c>
      <c r="S584" s="12" t="str">
        <f t="shared" si="73"/>
        <v/>
      </c>
    </row>
    <row r="585" spans="1:19" x14ac:dyDescent="0.35">
      <c r="A585" s="1" t="str">
        <f t="shared" si="74"/>
        <v/>
      </c>
      <c r="B585" s="2" t="str">
        <f t="shared" si="75"/>
        <v/>
      </c>
      <c r="C585" s="2" t="str">
        <f>IF(A585="",IF(A584="","",SUM($C$6:C584)),B585*$C$2/12)</f>
        <v/>
      </c>
      <c r="D585" s="2" t="str">
        <f>IF(A585="",IF(A584="","",SUM($D$6:D584)),($B$6/$I$2))</f>
        <v/>
      </c>
      <c r="E585" s="2" t="str">
        <f>IF(A585="",IF(A584="","",SUM($E$6:E584)),C585+D585)</f>
        <v/>
      </c>
      <c r="G585" s="1" t="str">
        <f t="shared" ref="G585:G648" si="79">IF($A584="","",IF($I$2&gt;=$A584+1,$A584+1,""))</f>
        <v/>
      </c>
      <c r="H585" s="2" t="str">
        <f t="shared" si="76"/>
        <v/>
      </c>
      <c r="I585" s="2" t="str">
        <f>IF(G585="",IF(G584="","",SUM($I$6:I584)),H585*$C$2/12)</f>
        <v/>
      </c>
      <c r="J585" s="2" t="str">
        <f>IF(G585="",IF(G584="","",SUM($J$6:J584)),K585-I585)</f>
        <v/>
      </c>
      <c r="K585" s="2" t="str">
        <f>IF(G585="",IF(G584="","",SUM(K$6:K584)),$H$6*(100%+$C$2/12)^$I$2*($C$2/12)/((100%+$C$2/12)^$I$2-1))</f>
        <v/>
      </c>
      <c r="P585" s="44" t="str">
        <f t="shared" si="72"/>
        <v/>
      </c>
      <c r="Q585" s="44" t="str">
        <f t="shared" si="77"/>
        <v/>
      </c>
      <c r="R585" s="2" t="str">
        <f t="shared" si="78"/>
        <v/>
      </c>
      <c r="S585" s="12" t="str">
        <f t="shared" si="73"/>
        <v/>
      </c>
    </row>
    <row r="586" spans="1:19" x14ac:dyDescent="0.35">
      <c r="A586" s="1" t="str">
        <f t="shared" si="74"/>
        <v/>
      </c>
      <c r="B586" s="2" t="str">
        <f t="shared" si="75"/>
        <v/>
      </c>
      <c r="C586" s="2" t="str">
        <f>IF(A586="",IF(A585="","",SUM($C$6:C585)),B586*$C$2/12)</f>
        <v/>
      </c>
      <c r="D586" s="2" t="str">
        <f>IF(A586="",IF(A585="","",SUM($D$6:D585)),($B$6/$I$2))</f>
        <v/>
      </c>
      <c r="E586" s="2" t="str">
        <f>IF(A586="",IF(A585="","",SUM($E$6:E585)),C586+D586)</f>
        <v/>
      </c>
      <c r="G586" s="1" t="str">
        <f t="shared" si="79"/>
        <v/>
      </c>
      <c r="H586" s="2" t="str">
        <f t="shared" si="76"/>
        <v/>
      </c>
      <c r="I586" s="2" t="str">
        <f>IF(G586="",IF(G585="","",SUM($I$6:I585)),H586*$C$2/12)</f>
        <v/>
      </c>
      <c r="J586" s="2" t="str">
        <f>IF(G586="",IF(G585="","",SUM($J$6:J585)),K586-I586)</f>
        <v/>
      </c>
      <c r="K586" s="2" t="str">
        <f>IF(G586="",IF(G585="","",SUM(K$6:K585)),$H$6*(100%+$C$2/12)^$I$2*($C$2/12)/((100%+$C$2/12)^$I$2-1))</f>
        <v/>
      </c>
      <c r="P586" s="44" t="str">
        <f t="shared" si="72"/>
        <v/>
      </c>
      <c r="Q586" s="44" t="str">
        <f t="shared" si="77"/>
        <v/>
      </c>
      <c r="R586" s="2" t="str">
        <f t="shared" si="78"/>
        <v/>
      </c>
      <c r="S586" s="12" t="str">
        <f t="shared" si="73"/>
        <v/>
      </c>
    </row>
    <row r="587" spans="1:19" x14ac:dyDescent="0.35">
      <c r="A587" s="1" t="str">
        <f t="shared" si="74"/>
        <v/>
      </c>
      <c r="B587" s="2" t="str">
        <f t="shared" si="75"/>
        <v/>
      </c>
      <c r="C587" s="2" t="str">
        <f>IF(A587="",IF(A586="","",SUM($C$6:C586)),B587*$C$2/12)</f>
        <v/>
      </c>
      <c r="D587" s="2" t="str">
        <f>IF(A587="",IF(A586="","",SUM($D$6:D586)),($B$6/$I$2))</f>
        <v/>
      </c>
      <c r="E587" s="2" t="str">
        <f>IF(A587="",IF(A586="","",SUM($E$6:E586)),C587+D587)</f>
        <v/>
      </c>
      <c r="G587" s="1" t="str">
        <f t="shared" si="79"/>
        <v/>
      </c>
      <c r="H587" s="2" t="str">
        <f t="shared" si="76"/>
        <v/>
      </c>
      <c r="I587" s="2" t="str">
        <f>IF(G587="",IF(G586="","",SUM($I$6:I586)),H587*$C$2/12)</f>
        <v/>
      </c>
      <c r="J587" s="2" t="str">
        <f>IF(G587="",IF(G586="","",SUM($J$6:J586)),K587-I587)</f>
        <v/>
      </c>
      <c r="K587" s="2" t="str">
        <f>IF(G587="",IF(G586="","",SUM(K$6:K586)),$H$6*(100%+$C$2/12)^$I$2*($C$2/12)/((100%+$C$2/12)^$I$2-1))</f>
        <v/>
      </c>
      <c r="P587" s="44" t="str">
        <f t="shared" si="72"/>
        <v/>
      </c>
      <c r="Q587" s="44" t="str">
        <f t="shared" si="77"/>
        <v/>
      </c>
      <c r="R587" s="2" t="str">
        <f t="shared" si="78"/>
        <v/>
      </c>
      <c r="S587" s="12" t="str">
        <f t="shared" si="73"/>
        <v/>
      </c>
    </row>
    <row r="588" spans="1:19" x14ac:dyDescent="0.35">
      <c r="A588" s="1" t="str">
        <f t="shared" si="74"/>
        <v/>
      </c>
      <c r="B588" s="2" t="str">
        <f t="shared" si="75"/>
        <v/>
      </c>
      <c r="C588" s="2" t="str">
        <f>IF(A588="",IF(A587="","",SUM($C$6:C587)),B588*$C$2/12)</f>
        <v/>
      </c>
      <c r="D588" s="2" t="str">
        <f>IF(A588="",IF(A587="","",SUM($D$6:D587)),($B$6/$I$2))</f>
        <v/>
      </c>
      <c r="E588" s="2" t="str">
        <f>IF(A588="",IF(A587="","",SUM($E$6:E587)),C588+D588)</f>
        <v/>
      </c>
      <c r="G588" s="1" t="str">
        <f t="shared" si="79"/>
        <v/>
      </c>
      <c r="H588" s="2" t="str">
        <f t="shared" si="76"/>
        <v/>
      </c>
      <c r="I588" s="2" t="str">
        <f>IF(G588="",IF(G587="","",SUM($I$6:I587)),H588*$C$2/12)</f>
        <v/>
      </c>
      <c r="J588" s="2" t="str">
        <f>IF(G588="",IF(G587="","",SUM($J$6:J587)),K588-I588)</f>
        <v/>
      </c>
      <c r="K588" s="2" t="str">
        <f>IF(G588="",IF(G587="","",SUM(K$6:K587)),$H$6*(100%+$C$2/12)^$I$2*($C$2/12)/((100%+$C$2/12)^$I$2-1))</f>
        <v/>
      </c>
      <c r="P588" s="44" t="str">
        <f t="shared" si="72"/>
        <v/>
      </c>
      <c r="Q588" s="44" t="str">
        <f t="shared" si="77"/>
        <v/>
      </c>
      <c r="R588" s="2" t="str">
        <f t="shared" si="78"/>
        <v/>
      </c>
      <c r="S588" s="12" t="str">
        <f t="shared" si="73"/>
        <v/>
      </c>
    </row>
    <row r="589" spans="1:19" x14ac:dyDescent="0.35">
      <c r="A589" s="1" t="str">
        <f t="shared" si="74"/>
        <v/>
      </c>
      <c r="B589" s="2" t="str">
        <f t="shared" si="75"/>
        <v/>
      </c>
      <c r="C589" s="2" t="str">
        <f>IF(A589="",IF(A588="","",SUM($C$6:C588)),B589*$C$2/12)</f>
        <v/>
      </c>
      <c r="D589" s="2" t="str">
        <f>IF(A589="",IF(A588="","",SUM($D$6:D588)),($B$6/$I$2))</f>
        <v/>
      </c>
      <c r="E589" s="2" t="str">
        <f>IF(A589="",IF(A588="","",SUM($E$6:E588)),C589+D589)</f>
        <v/>
      </c>
      <c r="G589" s="1" t="str">
        <f t="shared" si="79"/>
        <v/>
      </c>
      <c r="H589" s="2" t="str">
        <f t="shared" si="76"/>
        <v/>
      </c>
      <c r="I589" s="2" t="str">
        <f>IF(G589="",IF(G588="","",SUM($I$6:I588)),H589*$C$2/12)</f>
        <v/>
      </c>
      <c r="J589" s="2" t="str">
        <f>IF(G589="",IF(G588="","",SUM($J$6:J588)),K589-I589)</f>
        <v/>
      </c>
      <c r="K589" s="2" t="str">
        <f>IF(G589="",IF(G588="","",SUM(K$6:K588)),$H$6*(100%+$C$2/12)^$I$2*($C$2/12)/((100%+$C$2/12)^$I$2-1))</f>
        <v/>
      </c>
      <c r="P589" s="44" t="str">
        <f t="shared" si="72"/>
        <v/>
      </c>
      <c r="Q589" s="44" t="str">
        <f t="shared" si="77"/>
        <v/>
      </c>
      <c r="R589" s="2" t="str">
        <f t="shared" si="78"/>
        <v/>
      </c>
      <c r="S589" s="12" t="str">
        <f t="shared" si="73"/>
        <v/>
      </c>
    </row>
    <row r="590" spans="1:19" x14ac:dyDescent="0.35">
      <c r="A590" s="1" t="str">
        <f t="shared" si="74"/>
        <v/>
      </c>
      <c r="B590" s="2" t="str">
        <f t="shared" si="75"/>
        <v/>
      </c>
      <c r="C590" s="2" t="str">
        <f>IF(A590="",IF(A589="","",SUM($C$6:C589)),B590*$C$2/12)</f>
        <v/>
      </c>
      <c r="D590" s="2" t="str">
        <f>IF(A590="",IF(A589="","",SUM($D$6:D589)),($B$6/$I$2))</f>
        <v/>
      </c>
      <c r="E590" s="2" t="str">
        <f>IF(A590="",IF(A589="","",SUM($E$6:E589)),C590+D590)</f>
        <v/>
      </c>
      <c r="G590" s="1" t="str">
        <f t="shared" si="79"/>
        <v/>
      </c>
      <c r="H590" s="2" t="str">
        <f t="shared" si="76"/>
        <v/>
      </c>
      <c r="I590" s="2" t="str">
        <f>IF(G590="",IF(G589="","",SUM($I$6:I589)),H590*$C$2/12)</f>
        <v/>
      </c>
      <c r="J590" s="2" t="str">
        <f>IF(G590="",IF(G589="","",SUM($J$6:J589)),K590-I590)</f>
        <v/>
      </c>
      <c r="K590" s="2" t="str">
        <f>IF(G590="",IF(G589="","",SUM(K$6:K589)),$H$6*(100%+$C$2/12)^$I$2*($C$2/12)/((100%+$C$2/12)^$I$2-1))</f>
        <v/>
      </c>
      <c r="P590" s="44" t="str">
        <f t="shared" si="72"/>
        <v/>
      </c>
      <c r="Q590" s="44" t="str">
        <f t="shared" si="77"/>
        <v/>
      </c>
      <c r="R590" s="2" t="str">
        <f t="shared" si="78"/>
        <v/>
      </c>
      <c r="S590" s="12" t="str">
        <f t="shared" si="73"/>
        <v/>
      </c>
    </row>
    <row r="591" spans="1:19" x14ac:dyDescent="0.35">
      <c r="A591" s="1" t="str">
        <f t="shared" si="74"/>
        <v/>
      </c>
      <c r="B591" s="2" t="str">
        <f t="shared" si="75"/>
        <v/>
      </c>
      <c r="C591" s="2" t="str">
        <f>IF(A591="",IF(A590="","",SUM($C$6:C590)),B591*$C$2/12)</f>
        <v/>
      </c>
      <c r="D591" s="2" t="str">
        <f>IF(A591="",IF(A590="","",SUM($D$6:D590)),($B$6/$I$2))</f>
        <v/>
      </c>
      <c r="E591" s="2" t="str">
        <f>IF(A591="",IF(A590="","",SUM($E$6:E590)),C591+D591)</f>
        <v/>
      </c>
      <c r="G591" s="1" t="str">
        <f t="shared" si="79"/>
        <v/>
      </c>
      <c r="H591" s="2" t="str">
        <f t="shared" si="76"/>
        <v/>
      </c>
      <c r="I591" s="2" t="str">
        <f>IF(G591="",IF(G590="","",SUM($I$6:I590)),H591*$C$2/12)</f>
        <v/>
      </c>
      <c r="J591" s="2" t="str">
        <f>IF(G591="",IF(G590="","",SUM($J$6:J590)),K591-I591)</f>
        <v/>
      </c>
      <c r="K591" s="2" t="str">
        <f>IF(G591="",IF(G590="","",SUM(K$6:K590)),$H$6*(100%+$C$2/12)^$I$2*($C$2/12)/((100%+$C$2/12)^$I$2-1))</f>
        <v/>
      </c>
      <c r="P591" s="44" t="str">
        <f t="shared" si="72"/>
        <v/>
      </c>
      <c r="Q591" s="44" t="str">
        <f t="shared" si="77"/>
        <v/>
      </c>
      <c r="R591" s="2" t="str">
        <f t="shared" si="78"/>
        <v/>
      </c>
      <c r="S591" s="12" t="str">
        <f t="shared" si="73"/>
        <v/>
      </c>
    </row>
    <row r="592" spans="1:19" x14ac:dyDescent="0.35">
      <c r="A592" s="1" t="str">
        <f t="shared" si="74"/>
        <v/>
      </c>
      <c r="B592" s="2" t="str">
        <f t="shared" si="75"/>
        <v/>
      </c>
      <c r="C592" s="2" t="str">
        <f>IF(A592="",IF(A591="","",SUM($C$6:C591)),B592*$C$2/12)</f>
        <v/>
      </c>
      <c r="D592" s="2" t="str">
        <f>IF(A592="",IF(A591="","",SUM($D$6:D591)),($B$6/$I$2))</f>
        <v/>
      </c>
      <c r="E592" s="2" t="str">
        <f>IF(A592="",IF(A591="","",SUM($E$6:E591)),C592+D592)</f>
        <v/>
      </c>
      <c r="G592" s="1" t="str">
        <f t="shared" si="79"/>
        <v/>
      </c>
      <c r="H592" s="2" t="str">
        <f t="shared" si="76"/>
        <v/>
      </c>
      <c r="I592" s="2" t="str">
        <f>IF(G592="",IF(G591="","",SUM($I$6:I591)),H592*$C$2/12)</f>
        <v/>
      </c>
      <c r="J592" s="2" t="str">
        <f>IF(G592="",IF(G591="","",SUM($J$6:J591)),K592-I592)</f>
        <v/>
      </c>
      <c r="K592" s="2" t="str">
        <f>IF(G592="",IF(G591="","",SUM(K$6:K591)),$H$6*(100%+$C$2/12)^$I$2*($C$2/12)/((100%+$C$2/12)^$I$2-1))</f>
        <v/>
      </c>
      <c r="P592" s="44" t="str">
        <f t="shared" si="72"/>
        <v/>
      </c>
      <c r="Q592" s="44" t="str">
        <f t="shared" si="77"/>
        <v/>
      </c>
      <c r="R592" s="2" t="str">
        <f t="shared" si="78"/>
        <v/>
      </c>
      <c r="S592" s="12" t="str">
        <f t="shared" si="73"/>
        <v/>
      </c>
    </row>
    <row r="593" spans="1:19" x14ac:dyDescent="0.35">
      <c r="A593" s="1" t="str">
        <f t="shared" si="74"/>
        <v/>
      </c>
      <c r="B593" s="2" t="str">
        <f t="shared" si="75"/>
        <v/>
      </c>
      <c r="C593" s="2" t="str">
        <f>IF(A593="",IF(A592="","",SUM($C$6:C592)),B593*$C$2/12)</f>
        <v/>
      </c>
      <c r="D593" s="2" t="str">
        <f>IF(A593="",IF(A592="","",SUM($D$6:D592)),($B$6/$I$2))</f>
        <v/>
      </c>
      <c r="E593" s="2" t="str">
        <f>IF(A593="",IF(A592="","",SUM($E$6:E592)),C593+D593)</f>
        <v/>
      </c>
      <c r="G593" s="1" t="str">
        <f t="shared" si="79"/>
        <v/>
      </c>
      <c r="H593" s="2" t="str">
        <f t="shared" si="76"/>
        <v/>
      </c>
      <c r="I593" s="2" t="str">
        <f>IF(G593="",IF(G592="","",SUM($I$6:I592)),H593*$C$2/12)</f>
        <v/>
      </c>
      <c r="J593" s="2" t="str">
        <f>IF(G593="",IF(G592="","",SUM($J$6:J592)),K593-I593)</f>
        <v/>
      </c>
      <c r="K593" s="2" t="str">
        <f>IF(G593="",IF(G592="","",SUM(K$6:K592)),$H$6*(100%+$C$2/12)^$I$2*($C$2/12)/((100%+$C$2/12)^$I$2-1))</f>
        <v/>
      </c>
      <c r="P593" s="44" t="str">
        <f t="shared" si="72"/>
        <v/>
      </c>
      <c r="Q593" s="44" t="str">
        <f t="shared" si="77"/>
        <v/>
      </c>
      <c r="R593" s="2" t="str">
        <f t="shared" si="78"/>
        <v/>
      </c>
      <c r="S593" s="12" t="str">
        <f t="shared" si="73"/>
        <v/>
      </c>
    </row>
    <row r="594" spans="1:19" x14ac:dyDescent="0.35">
      <c r="A594" s="1" t="str">
        <f t="shared" si="74"/>
        <v/>
      </c>
      <c r="B594" s="2" t="str">
        <f t="shared" si="75"/>
        <v/>
      </c>
      <c r="C594" s="2" t="str">
        <f>IF(A594="",IF(A593="","",SUM($C$6:C593)),B594*$C$2/12)</f>
        <v/>
      </c>
      <c r="D594" s="2" t="str">
        <f>IF(A594="",IF(A593="","",SUM($D$6:D593)),($B$6/$I$2))</f>
        <v/>
      </c>
      <c r="E594" s="2" t="str">
        <f>IF(A594="",IF(A593="","",SUM($E$6:E593)),C594+D594)</f>
        <v/>
      </c>
      <c r="G594" s="1" t="str">
        <f t="shared" si="79"/>
        <v/>
      </c>
      <c r="H594" s="2" t="str">
        <f t="shared" si="76"/>
        <v/>
      </c>
      <c r="I594" s="2" t="str">
        <f>IF(G594="",IF(G593="","",SUM($I$6:I593)),H594*$C$2/12)</f>
        <v/>
      </c>
      <c r="J594" s="2" t="str">
        <f>IF(G594="",IF(G593="","",SUM($J$6:J593)),K594-I594)</f>
        <v/>
      </c>
      <c r="K594" s="2" t="str">
        <f>IF(G594="",IF(G593="","",SUM(K$6:K593)),$H$6*(100%+$C$2/12)^$I$2*($C$2/12)/((100%+$C$2/12)^$I$2-1))</f>
        <v/>
      </c>
      <c r="P594" s="44" t="str">
        <f t="shared" si="72"/>
        <v/>
      </c>
      <c r="Q594" s="44" t="str">
        <f t="shared" si="77"/>
        <v/>
      </c>
      <c r="R594" s="2" t="str">
        <f t="shared" si="78"/>
        <v/>
      </c>
      <c r="S594" s="12" t="str">
        <f t="shared" si="73"/>
        <v/>
      </c>
    </row>
    <row r="595" spans="1:19" x14ac:dyDescent="0.35">
      <c r="A595" s="1" t="str">
        <f t="shared" si="74"/>
        <v/>
      </c>
      <c r="B595" s="2" t="str">
        <f t="shared" si="75"/>
        <v/>
      </c>
      <c r="C595" s="2" t="str">
        <f>IF(A595="",IF(A594="","",SUM($C$6:C594)),B595*$C$2/12)</f>
        <v/>
      </c>
      <c r="D595" s="2" t="str">
        <f>IF(A595="",IF(A594="","",SUM($D$6:D594)),($B$6/$I$2))</f>
        <v/>
      </c>
      <c r="E595" s="2" t="str">
        <f>IF(A595="",IF(A594="","",SUM($E$6:E594)),C595+D595)</f>
        <v/>
      </c>
      <c r="G595" s="1" t="str">
        <f t="shared" si="79"/>
        <v/>
      </c>
      <c r="H595" s="2" t="str">
        <f t="shared" si="76"/>
        <v/>
      </c>
      <c r="I595" s="2" t="str">
        <f>IF(G595="",IF(G594="","",SUM($I$6:I594)),H595*$C$2/12)</f>
        <v/>
      </c>
      <c r="J595" s="2" t="str">
        <f>IF(G595="",IF(G594="","",SUM($J$6:J594)),K595-I595)</f>
        <v/>
      </c>
      <c r="K595" s="2" t="str">
        <f>IF(G595="",IF(G594="","",SUM(K$6:K594)),$H$6*(100%+$C$2/12)^$I$2*($C$2/12)/((100%+$C$2/12)^$I$2-1))</f>
        <v/>
      </c>
      <c r="P595" s="44" t="str">
        <f t="shared" si="72"/>
        <v/>
      </c>
      <c r="Q595" s="44" t="str">
        <f t="shared" si="77"/>
        <v/>
      </c>
      <c r="R595" s="2" t="str">
        <f t="shared" si="78"/>
        <v/>
      </c>
      <c r="S595" s="12" t="str">
        <f t="shared" si="73"/>
        <v/>
      </c>
    </row>
    <row r="596" spans="1:19" x14ac:dyDescent="0.35">
      <c r="A596" s="1" t="str">
        <f t="shared" si="74"/>
        <v/>
      </c>
      <c r="B596" s="2" t="str">
        <f t="shared" si="75"/>
        <v/>
      </c>
      <c r="C596" s="2" t="str">
        <f>IF(A596="",IF(A595="","",SUM($C$6:C595)),B596*$C$2/12)</f>
        <v/>
      </c>
      <c r="D596" s="2" t="str">
        <f>IF(A596="",IF(A595="","",SUM($D$6:D595)),($B$6/$I$2))</f>
        <v/>
      </c>
      <c r="E596" s="2" t="str">
        <f>IF(A596="",IF(A595="","",SUM($E$6:E595)),C596+D596)</f>
        <v/>
      </c>
      <c r="G596" s="1" t="str">
        <f t="shared" si="79"/>
        <v/>
      </c>
      <c r="H596" s="2" t="str">
        <f t="shared" si="76"/>
        <v/>
      </c>
      <c r="I596" s="2" t="str">
        <f>IF(G596="",IF(G595="","",SUM($I$6:I595)),H596*$C$2/12)</f>
        <v/>
      </c>
      <c r="J596" s="2" t="str">
        <f>IF(G596="",IF(G595="","",SUM($J$6:J595)),K596-I596)</f>
        <v/>
      </c>
      <c r="K596" s="2" t="str">
        <f>IF(G596="",IF(G595="","",SUM(K$6:K595)),$H$6*(100%+$C$2/12)^$I$2*($C$2/12)/((100%+$C$2/12)^$I$2-1))</f>
        <v/>
      </c>
      <c r="P596" s="44" t="str">
        <f t="shared" si="72"/>
        <v/>
      </c>
      <c r="Q596" s="44" t="str">
        <f t="shared" si="77"/>
        <v/>
      </c>
      <c r="R596" s="2" t="str">
        <f t="shared" si="78"/>
        <v/>
      </c>
      <c r="S596" s="12" t="str">
        <f t="shared" si="73"/>
        <v/>
      </c>
    </row>
    <row r="597" spans="1:19" x14ac:dyDescent="0.35">
      <c r="A597" s="1" t="str">
        <f t="shared" si="74"/>
        <v/>
      </c>
      <c r="B597" s="2" t="str">
        <f t="shared" si="75"/>
        <v/>
      </c>
      <c r="C597" s="2" t="str">
        <f>IF(A597="",IF(A596="","",SUM($C$6:C596)),B597*$C$2/12)</f>
        <v/>
      </c>
      <c r="D597" s="2" t="str">
        <f>IF(A597="",IF(A596="","",SUM($D$6:D596)),($B$6/$I$2))</f>
        <v/>
      </c>
      <c r="E597" s="2" t="str">
        <f>IF(A597="",IF(A596="","",SUM($E$6:E596)),C597+D597)</f>
        <v/>
      </c>
      <c r="G597" s="1" t="str">
        <f t="shared" si="79"/>
        <v/>
      </c>
      <c r="H597" s="2" t="str">
        <f t="shared" si="76"/>
        <v/>
      </c>
      <c r="I597" s="2" t="str">
        <f>IF(G597="",IF(G596="","",SUM($I$6:I596)),H597*$C$2/12)</f>
        <v/>
      </c>
      <c r="J597" s="2" t="str">
        <f>IF(G597="",IF(G596="","",SUM($J$6:J596)),K597-I597)</f>
        <v/>
      </c>
      <c r="K597" s="2" t="str">
        <f>IF(G597="",IF(G596="","",SUM(K$6:K596)),$H$6*(100%+$C$2/12)^$I$2*($C$2/12)/((100%+$C$2/12)^$I$2-1))</f>
        <v/>
      </c>
      <c r="P597" s="44" t="str">
        <f t="shared" si="72"/>
        <v/>
      </c>
      <c r="Q597" s="44" t="str">
        <f t="shared" si="77"/>
        <v/>
      </c>
      <c r="R597" s="2" t="str">
        <f t="shared" si="78"/>
        <v/>
      </c>
      <c r="S597" s="12" t="str">
        <f t="shared" si="73"/>
        <v/>
      </c>
    </row>
    <row r="598" spans="1:19" x14ac:dyDescent="0.35">
      <c r="A598" s="1" t="str">
        <f t="shared" si="74"/>
        <v/>
      </c>
      <c r="B598" s="2" t="str">
        <f t="shared" si="75"/>
        <v/>
      </c>
      <c r="C598" s="2" t="str">
        <f>IF(A598="",IF(A597="","",SUM($C$6:C597)),B598*$C$2/12)</f>
        <v/>
      </c>
      <c r="D598" s="2" t="str">
        <f>IF(A598="",IF(A597="","",SUM($D$6:D597)),($B$6/$I$2))</f>
        <v/>
      </c>
      <c r="E598" s="2" t="str">
        <f>IF(A598="",IF(A597="","",SUM($E$6:E597)),C598+D598)</f>
        <v/>
      </c>
      <c r="G598" s="1" t="str">
        <f t="shared" si="79"/>
        <v/>
      </c>
      <c r="H598" s="2" t="str">
        <f t="shared" si="76"/>
        <v/>
      </c>
      <c r="I598" s="2" t="str">
        <f>IF(G598="",IF(G597="","",SUM($I$6:I597)),H598*$C$2/12)</f>
        <v/>
      </c>
      <c r="J598" s="2" t="str">
        <f>IF(G598="",IF(G597="","",SUM($J$6:J597)),K598-I598)</f>
        <v/>
      </c>
      <c r="K598" s="2" t="str">
        <f>IF(G598="",IF(G597="","",SUM(K$6:K597)),$H$6*(100%+$C$2/12)^$I$2*($C$2/12)/((100%+$C$2/12)^$I$2-1))</f>
        <v/>
      </c>
      <c r="P598" s="44" t="str">
        <f t="shared" si="72"/>
        <v/>
      </c>
      <c r="Q598" s="44" t="str">
        <f t="shared" si="77"/>
        <v/>
      </c>
      <c r="R598" s="2" t="str">
        <f t="shared" si="78"/>
        <v/>
      </c>
      <c r="S598" s="12" t="str">
        <f t="shared" si="73"/>
        <v/>
      </c>
    </row>
    <row r="599" spans="1:19" x14ac:dyDescent="0.35">
      <c r="A599" s="1" t="str">
        <f t="shared" si="74"/>
        <v/>
      </c>
      <c r="B599" s="2" t="str">
        <f t="shared" si="75"/>
        <v/>
      </c>
      <c r="C599" s="2" t="str">
        <f>IF(A599="",IF(A598="","",SUM($C$6:C598)),B599*$C$2/12)</f>
        <v/>
      </c>
      <c r="D599" s="2" t="str">
        <f>IF(A599="",IF(A598="","",SUM($D$6:D598)),($B$6/$I$2))</f>
        <v/>
      </c>
      <c r="E599" s="2" t="str">
        <f>IF(A599="",IF(A598="","",SUM($E$6:E598)),C599+D599)</f>
        <v/>
      </c>
      <c r="G599" s="1" t="str">
        <f t="shared" si="79"/>
        <v/>
      </c>
      <c r="H599" s="2" t="str">
        <f t="shared" si="76"/>
        <v/>
      </c>
      <c r="I599" s="2" t="str">
        <f>IF(G599="",IF(G598="","",SUM($I$6:I598)),H599*$C$2/12)</f>
        <v/>
      </c>
      <c r="J599" s="2" t="str">
        <f>IF(G599="",IF(G598="","",SUM($J$6:J598)),K599-I599)</f>
        <v/>
      </c>
      <c r="K599" s="2" t="str">
        <f>IF(G599="",IF(G598="","",SUM(K$6:K598)),$H$6*(100%+$C$2/12)^$I$2*($C$2/12)/((100%+$C$2/12)^$I$2-1))</f>
        <v/>
      </c>
      <c r="P599" s="44" t="str">
        <f t="shared" si="72"/>
        <v/>
      </c>
      <c r="Q599" s="44" t="str">
        <f t="shared" si="77"/>
        <v/>
      </c>
      <c r="R599" s="2" t="str">
        <f t="shared" si="78"/>
        <v/>
      </c>
      <c r="S599" s="12" t="str">
        <f t="shared" si="73"/>
        <v/>
      </c>
    </row>
    <row r="600" spans="1:19" x14ac:dyDescent="0.35">
      <c r="A600" s="1" t="str">
        <f t="shared" si="74"/>
        <v/>
      </c>
      <c r="B600" s="2" t="str">
        <f t="shared" si="75"/>
        <v/>
      </c>
      <c r="C600" s="2" t="str">
        <f>IF(A600="",IF(A599="","",SUM($C$6:C599)),B600*$C$2/12)</f>
        <v/>
      </c>
      <c r="D600" s="2" t="str">
        <f>IF(A600="",IF(A599="","",SUM($D$6:D599)),($B$6/$I$2))</f>
        <v/>
      </c>
      <c r="E600" s="2" t="str">
        <f>IF(A600="",IF(A599="","",SUM($E$6:E599)),C600+D600)</f>
        <v/>
      </c>
      <c r="G600" s="1" t="str">
        <f t="shared" si="79"/>
        <v/>
      </c>
      <c r="H600" s="2" t="str">
        <f t="shared" si="76"/>
        <v/>
      </c>
      <c r="I600" s="2" t="str">
        <f>IF(G600="",IF(G599="","",SUM($I$6:I599)),H600*$C$2/12)</f>
        <v/>
      </c>
      <c r="J600" s="2" t="str">
        <f>IF(G600="",IF(G599="","",SUM($J$6:J599)),K600-I600)</f>
        <v/>
      </c>
      <c r="K600" s="2" t="str">
        <f>IF(G600="",IF(G599="","",SUM(K$6:K599)),$H$6*(100%+$C$2/12)^$I$2*($C$2/12)/((100%+$C$2/12)^$I$2-1))</f>
        <v/>
      </c>
      <c r="P600" s="44" t="str">
        <f t="shared" si="72"/>
        <v/>
      </c>
      <c r="Q600" s="44" t="str">
        <f t="shared" si="77"/>
        <v/>
      </c>
      <c r="R600" s="2" t="str">
        <f t="shared" si="78"/>
        <v/>
      </c>
      <c r="S600" s="12" t="str">
        <f t="shared" si="73"/>
        <v/>
      </c>
    </row>
    <row r="601" spans="1:19" x14ac:dyDescent="0.35">
      <c r="A601" s="1" t="str">
        <f t="shared" si="74"/>
        <v/>
      </c>
      <c r="B601" s="2" t="str">
        <f t="shared" si="75"/>
        <v/>
      </c>
      <c r="C601" s="2" t="str">
        <f>IF(A601="",IF(A600="","",SUM($C$6:C600)),B601*$C$2/12)</f>
        <v/>
      </c>
      <c r="D601" s="2" t="str">
        <f>IF(A601="",IF(A600="","",SUM($D$6:D600)),($B$6/$I$2))</f>
        <v/>
      </c>
      <c r="E601" s="2" t="str">
        <f>IF(A601="",IF(A600="","",SUM($E$6:E600)),C601+D601)</f>
        <v/>
      </c>
      <c r="G601" s="1" t="str">
        <f t="shared" si="79"/>
        <v/>
      </c>
      <c r="H601" s="2" t="str">
        <f t="shared" si="76"/>
        <v/>
      </c>
      <c r="I601" s="2" t="str">
        <f>IF(G601="",IF(G600="","",SUM($I$6:I600)),H601*$C$2/12)</f>
        <v/>
      </c>
      <c r="J601" s="2" t="str">
        <f>IF(G601="",IF(G600="","",SUM($J$6:J600)),K601-I601)</f>
        <v/>
      </c>
      <c r="K601" s="2" t="str">
        <f>IF(G601="",IF(G600="","",SUM(K$6:K600)),$H$6*(100%+$C$2/12)^$I$2*($C$2/12)/((100%+$C$2/12)^$I$2-1))</f>
        <v/>
      </c>
      <c r="P601" s="44" t="str">
        <f t="shared" si="72"/>
        <v/>
      </c>
      <c r="Q601" s="44" t="str">
        <f t="shared" si="77"/>
        <v/>
      </c>
      <c r="R601" s="2" t="str">
        <f t="shared" si="78"/>
        <v/>
      </c>
      <c r="S601" s="12" t="str">
        <f t="shared" si="73"/>
        <v/>
      </c>
    </row>
    <row r="602" spans="1:19" x14ac:dyDescent="0.35">
      <c r="A602" s="1" t="str">
        <f t="shared" si="74"/>
        <v/>
      </c>
      <c r="B602" s="2" t="str">
        <f t="shared" si="75"/>
        <v/>
      </c>
      <c r="C602" s="2" t="str">
        <f>IF(A602="",IF(A601="","",SUM($C$6:C601)),B602*$C$2/12)</f>
        <v/>
      </c>
      <c r="D602" s="2" t="str">
        <f>IF(A602="",IF(A601="","",SUM($D$6:D601)),($B$6/$I$2))</f>
        <v/>
      </c>
      <c r="E602" s="2" t="str">
        <f>IF(A602="",IF(A601="","",SUM($E$6:E601)),C602+D602)</f>
        <v/>
      </c>
      <c r="G602" s="1" t="str">
        <f t="shared" si="79"/>
        <v/>
      </c>
      <c r="H602" s="2" t="str">
        <f t="shared" si="76"/>
        <v/>
      </c>
      <c r="I602" s="2" t="str">
        <f>IF(G602="",IF(G601="","",SUM($I$6:I601)),H602*$C$2/12)</f>
        <v/>
      </c>
      <c r="J602" s="2" t="str">
        <f>IF(G602="",IF(G601="","",SUM($J$6:J601)),K602-I602)</f>
        <v/>
      </c>
      <c r="K602" s="2" t="str">
        <f>IF(G602="",IF(G601="","",SUM(K$6:K601)),$H$6*(100%+$C$2/12)^$I$2*($C$2/12)/((100%+$C$2/12)^$I$2-1))</f>
        <v/>
      </c>
      <c r="P602" s="44" t="str">
        <f t="shared" si="72"/>
        <v/>
      </c>
      <c r="Q602" s="44" t="str">
        <f t="shared" si="77"/>
        <v/>
      </c>
      <c r="R602" s="2" t="str">
        <f t="shared" si="78"/>
        <v/>
      </c>
      <c r="S602" s="12" t="str">
        <f t="shared" si="73"/>
        <v/>
      </c>
    </row>
    <row r="603" spans="1:19" x14ac:dyDescent="0.35">
      <c r="A603" s="1" t="str">
        <f t="shared" si="74"/>
        <v/>
      </c>
      <c r="B603" s="2" t="str">
        <f t="shared" si="75"/>
        <v/>
      </c>
      <c r="C603" s="2" t="str">
        <f>IF(A603="",IF(A602="","",SUM($C$6:C602)),B603*$C$2/12)</f>
        <v/>
      </c>
      <c r="D603" s="2" t="str">
        <f>IF(A603="",IF(A602="","",SUM($D$6:D602)),($B$6/$I$2))</f>
        <v/>
      </c>
      <c r="E603" s="2" t="str">
        <f>IF(A603="",IF(A602="","",SUM($E$6:E602)),C603+D603)</f>
        <v/>
      </c>
      <c r="G603" s="1" t="str">
        <f t="shared" si="79"/>
        <v/>
      </c>
      <c r="H603" s="2" t="str">
        <f t="shared" si="76"/>
        <v/>
      </c>
      <c r="I603" s="2" t="str">
        <f>IF(G603="",IF(G602="","",SUM($I$6:I602)),H603*$C$2/12)</f>
        <v/>
      </c>
      <c r="J603" s="2" t="str">
        <f>IF(G603="",IF(G602="","",SUM($J$6:J602)),K603-I603)</f>
        <v/>
      </c>
      <c r="K603" s="2" t="str">
        <f>IF(G603="",IF(G602="","",SUM(K$6:K602)),$H$6*(100%+$C$2/12)^$I$2*($C$2/12)/((100%+$C$2/12)^$I$2-1))</f>
        <v/>
      </c>
      <c r="P603" s="44" t="str">
        <f t="shared" ref="P603:P666" si="80">IF(A603="","",D603/B603)</f>
        <v/>
      </c>
      <c r="Q603" s="44" t="str">
        <f t="shared" si="77"/>
        <v/>
      </c>
      <c r="R603" s="2" t="str">
        <f t="shared" si="78"/>
        <v/>
      </c>
      <c r="S603" s="12" t="str">
        <f t="shared" si="73"/>
        <v/>
      </c>
    </row>
    <row r="604" spans="1:19" x14ac:dyDescent="0.35">
      <c r="A604" s="1" t="str">
        <f t="shared" si="74"/>
        <v/>
      </c>
      <c r="B604" s="2" t="str">
        <f t="shared" si="75"/>
        <v/>
      </c>
      <c r="C604" s="2" t="str">
        <f>IF(A604="",IF(A603="","",SUM($C$6:C603)),B604*$C$2/12)</f>
        <v/>
      </c>
      <c r="D604" s="2" t="str">
        <f>IF(A604="",IF(A603="","",SUM($D$6:D603)),($B$6/$I$2))</f>
        <v/>
      </c>
      <c r="E604" s="2" t="str">
        <f>IF(A604="",IF(A603="","",SUM($E$6:E603)),C604+D604)</f>
        <v/>
      </c>
      <c r="G604" s="1" t="str">
        <f t="shared" si="79"/>
        <v/>
      </c>
      <c r="H604" s="2" t="str">
        <f t="shared" si="76"/>
        <v/>
      </c>
      <c r="I604" s="2" t="str">
        <f>IF(G604="",IF(G603="","",SUM($I$6:I603)),H604*$C$2/12)</f>
        <v/>
      </c>
      <c r="J604" s="2" t="str">
        <f>IF(G604="",IF(G603="","",SUM($J$6:J603)),K604-I604)</f>
        <v/>
      </c>
      <c r="K604" s="2" t="str">
        <f>IF(G604="",IF(G603="","",SUM(K$6:K603)),$H$6*(100%+$C$2/12)^$I$2*($C$2/12)/((100%+$C$2/12)^$I$2-1))</f>
        <v/>
      </c>
      <c r="P604" s="44" t="str">
        <f t="shared" si="80"/>
        <v/>
      </c>
      <c r="Q604" s="44" t="str">
        <f t="shared" si="77"/>
        <v/>
      </c>
      <c r="R604" s="2" t="str">
        <f t="shared" si="78"/>
        <v/>
      </c>
      <c r="S604" s="12" t="str">
        <f t="shared" si="73"/>
        <v/>
      </c>
    </row>
    <row r="605" spans="1:19" x14ac:dyDescent="0.35">
      <c r="A605" s="1" t="str">
        <f t="shared" si="74"/>
        <v/>
      </c>
      <c r="B605" s="2" t="str">
        <f t="shared" si="75"/>
        <v/>
      </c>
      <c r="C605" s="2" t="str">
        <f>IF(A605="",IF(A604="","",SUM($C$6:C604)),B605*$C$2/12)</f>
        <v/>
      </c>
      <c r="D605" s="2" t="str">
        <f>IF(A605="",IF(A604="","",SUM($D$6:D604)),($B$6/$I$2))</f>
        <v/>
      </c>
      <c r="E605" s="2" t="str">
        <f>IF(A605="",IF(A604="","",SUM($E$6:E604)),C605+D605)</f>
        <v/>
      </c>
      <c r="G605" s="1" t="str">
        <f t="shared" si="79"/>
        <v/>
      </c>
      <c r="H605" s="2" t="str">
        <f t="shared" si="76"/>
        <v/>
      </c>
      <c r="I605" s="2" t="str">
        <f>IF(G605="",IF(G604="","",SUM($I$6:I604)),H605*$C$2/12)</f>
        <v/>
      </c>
      <c r="J605" s="2" t="str">
        <f>IF(G605="",IF(G604="","",SUM($J$6:J604)),K605-I605)</f>
        <v/>
      </c>
      <c r="K605" s="2" t="str">
        <f>IF(G605="",IF(G604="","",SUM(K$6:K604)),$H$6*(100%+$C$2/12)^$I$2*($C$2/12)/((100%+$C$2/12)^$I$2-1))</f>
        <v/>
      </c>
      <c r="P605" s="44" t="str">
        <f t="shared" si="80"/>
        <v/>
      </c>
      <c r="Q605" s="44" t="str">
        <f t="shared" si="77"/>
        <v/>
      </c>
      <c r="R605" s="2" t="str">
        <f t="shared" si="78"/>
        <v/>
      </c>
      <c r="S605" s="12" t="str">
        <f t="shared" si="73"/>
        <v/>
      </c>
    </row>
    <row r="606" spans="1:19" x14ac:dyDescent="0.35">
      <c r="A606" s="1" t="str">
        <f t="shared" si="74"/>
        <v/>
      </c>
      <c r="B606" s="2" t="str">
        <f t="shared" si="75"/>
        <v/>
      </c>
      <c r="C606" s="2" t="str">
        <f>IF(A606="",IF(A605="","",SUM($C$6:C605)),B606*$C$2/12)</f>
        <v/>
      </c>
      <c r="D606" s="2" t="str">
        <f>IF(A606="",IF(A605="","",SUM($D$6:D605)),($B$6/$I$2))</f>
        <v/>
      </c>
      <c r="E606" s="2" t="str">
        <f>IF(A606="",IF(A605="","",SUM($E$6:E605)),C606+D606)</f>
        <v/>
      </c>
      <c r="G606" s="1" t="str">
        <f t="shared" si="79"/>
        <v/>
      </c>
      <c r="H606" s="2" t="str">
        <f t="shared" si="76"/>
        <v/>
      </c>
      <c r="I606" s="2" t="str">
        <f>IF(G606="",IF(G605="","",SUM($I$6:I605)),H606*$C$2/12)</f>
        <v/>
      </c>
      <c r="J606" s="2" t="str">
        <f>IF(G606="",IF(G605="","",SUM($J$6:J605)),K606-I606)</f>
        <v/>
      </c>
      <c r="K606" s="2" t="str">
        <f>IF(G606="",IF(G605="","",SUM(K$6:K605)),$H$6*(100%+$C$2/12)^$I$2*($C$2/12)/((100%+$C$2/12)^$I$2-1))</f>
        <v/>
      </c>
      <c r="P606" s="44" t="str">
        <f t="shared" si="80"/>
        <v/>
      </c>
      <c r="Q606" s="44" t="str">
        <f t="shared" si="77"/>
        <v/>
      </c>
      <c r="R606" s="2" t="str">
        <f t="shared" si="78"/>
        <v/>
      </c>
      <c r="S606" s="12" t="str">
        <f t="shared" si="73"/>
        <v/>
      </c>
    </row>
    <row r="607" spans="1:19" x14ac:dyDescent="0.35">
      <c r="A607" s="1" t="str">
        <f t="shared" si="74"/>
        <v/>
      </c>
      <c r="B607" s="2" t="str">
        <f t="shared" si="75"/>
        <v/>
      </c>
      <c r="C607" s="2" t="str">
        <f>IF(A607="",IF(A606="","",SUM($C$6:C606)),B607*$C$2/12)</f>
        <v/>
      </c>
      <c r="D607" s="2" t="str">
        <f>IF(A607="",IF(A606="","",SUM($D$6:D606)),($B$6/$I$2))</f>
        <v/>
      </c>
      <c r="E607" s="2" t="str">
        <f>IF(A607="",IF(A606="","",SUM($E$6:E606)),C607+D607)</f>
        <v/>
      </c>
      <c r="G607" s="1" t="str">
        <f t="shared" si="79"/>
        <v/>
      </c>
      <c r="H607" s="2" t="str">
        <f t="shared" si="76"/>
        <v/>
      </c>
      <c r="I607" s="2" t="str">
        <f>IF(G607="",IF(G606="","",SUM($I$6:I606)),H607*$C$2/12)</f>
        <v/>
      </c>
      <c r="J607" s="2" t="str">
        <f>IF(G607="",IF(G606="","",SUM($J$6:J606)),K607-I607)</f>
        <v/>
      </c>
      <c r="K607" s="2" t="str">
        <f>IF(G607="",IF(G606="","",SUM(K$6:K606)),$H$6*(100%+$C$2/12)^$I$2*($C$2/12)/((100%+$C$2/12)^$I$2-1))</f>
        <v/>
      </c>
      <c r="P607" s="44" t="str">
        <f t="shared" si="80"/>
        <v/>
      </c>
      <c r="Q607" s="44" t="str">
        <f t="shared" si="77"/>
        <v/>
      </c>
      <c r="R607" s="2" t="str">
        <f t="shared" si="78"/>
        <v/>
      </c>
      <c r="S607" s="12" t="str">
        <f t="shared" si="73"/>
        <v/>
      </c>
    </row>
    <row r="608" spans="1:19" x14ac:dyDescent="0.35">
      <c r="A608" s="1" t="str">
        <f t="shared" si="74"/>
        <v/>
      </c>
      <c r="B608" s="2" t="str">
        <f t="shared" si="75"/>
        <v/>
      </c>
      <c r="C608" s="2" t="str">
        <f>IF(A608="",IF(A607="","",SUM($C$6:C607)),B608*$C$2/12)</f>
        <v/>
      </c>
      <c r="D608" s="2" t="str">
        <f>IF(A608="",IF(A607="","",SUM($D$6:D607)),($B$6/$I$2))</f>
        <v/>
      </c>
      <c r="E608" s="2" t="str">
        <f>IF(A608="",IF(A607="","",SUM($E$6:E607)),C608+D608)</f>
        <v/>
      </c>
      <c r="G608" s="1" t="str">
        <f t="shared" si="79"/>
        <v/>
      </c>
      <c r="H608" s="2" t="str">
        <f t="shared" si="76"/>
        <v/>
      </c>
      <c r="I608" s="2" t="str">
        <f>IF(G608="",IF(G607="","",SUM($I$6:I607)),H608*$C$2/12)</f>
        <v/>
      </c>
      <c r="J608" s="2" t="str">
        <f>IF(G608="",IF(G607="","",SUM($J$6:J607)),K608-I608)</f>
        <v/>
      </c>
      <c r="K608" s="2" t="str">
        <f>IF(G608="",IF(G607="","",SUM(K$6:K607)),$H$6*(100%+$C$2/12)^$I$2*($C$2/12)/((100%+$C$2/12)^$I$2-1))</f>
        <v/>
      </c>
      <c r="P608" s="44" t="str">
        <f t="shared" si="80"/>
        <v/>
      </c>
      <c r="Q608" s="44" t="str">
        <f t="shared" si="77"/>
        <v/>
      </c>
      <c r="R608" s="2" t="str">
        <f t="shared" si="78"/>
        <v/>
      </c>
      <c r="S608" s="12" t="str">
        <f t="shared" si="73"/>
        <v/>
      </c>
    </row>
    <row r="609" spans="1:19" x14ac:dyDescent="0.35">
      <c r="A609" s="1" t="str">
        <f t="shared" si="74"/>
        <v/>
      </c>
      <c r="B609" s="2" t="str">
        <f t="shared" si="75"/>
        <v/>
      </c>
      <c r="C609" s="2" t="str">
        <f>IF(A609="",IF(A608="","",SUM($C$6:C608)),B609*$C$2/12)</f>
        <v/>
      </c>
      <c r="D609" s="2" t="str">
        <f>IF(A609="",IF(A608="","",SUM($D$6:D608)),($B$6/$I$2))</f>
        <v/>
      </c>
      <c r="E609" s="2" t="str">
        <f>IF(A609="",IF(A608="","",SUM($E$6:E608)),C609+D609)</f>
        <v/>
      </c>
      <c r="G609" s="1" t="str">
        <f t="shared" si="79"/>
        <v/>
      </c>
      <c r="H609" s="2" t="str">
        <f t="shared" si="76"/>
        <v/>
      </c>
      <c r="I609" s="2" t="str">
        <f>IF(G609="",IF(G608="","",SUM($I$6:I608)),H609*$C$2/12)</f>
        <v/>
      </c>
      <c r="J609" s="2" t="str">
        <f>IF(G609="",IF(G608="","",SUM($J$6:J608)),K609-I609)</f>
        <v/>
      </c>
      <c r="K609" s="2" t="str">
        <f>IF(G609="",IF(G608="","",SUM(K$6:K608)),$H$6*(100%+$C$2/12)^$I$2*($C$2/12)/((100%+$C$2/12)^$I$2-1))</f>
        <v/>
      </c>
      <c r="P609" s="44" t="str">
        <f t="shared" si="80"/>
        <v/>
      </c>
      <c r="Q609" s="44" t="str">
        <f t="shared" si="77"/>
        <v/>
      </c>
      <c r="R609" s="2" t="str">
        <f t="shared" si="78"/>
        <v/>
      </c>
      <c r="S609" s="12" t="str">
        <f t="shared" si="73"/>
        <v/>
      </c>
    </row>
    <row r="610" spans="1:19" x14ac:dyDescent="0.35">
      <c r="A610" s="1" t="str">
        <f t="shared" si="74"/>
        <v/>
      </c>
      <c r="B610" s="2" t="str">
        <f t="shared" si="75"/>
        <v/>
      </c>
      <c r="C610" s="2" t="str">
        <f>IF(A610="",IF(A609="","",SUM($C$6:C609)),B610*$C$2/12)</f>
        <v/>
      </c>
      <c r="D610" s="2" t="str">
        <f>IF(A610="",IF(A609="","",SUM($D$6:D609)),($B$6/$I$2))</f>
        <v/>
      </c>
      <c r="E610" s="2" t="str">
        <f>IF(A610="",IF(A609="","",SUM($E$6:E609)),C610+D610)</f>
        <v/>
      </c>
      <c r="G610" s="1" t="str">
        <f t="shared" si="79"/>
        <v/>
      </c>
      <c r="H610" s="2" t="str">
        <f t="shared" si="76"/>
        <v/>
      </c>
      <c r="I610" s="2" t="str">
        <f>IF(G610="",IF(G609="","",SUM($I$6:I609)),H610*$C$2/12)</f>
        <v/>
      </c>
      <c r="J610" s="2" t="str">
        <f>IF(G610="",IF(G609="","",SUM($J$6:J609)),K610-I610)</f>
        <v/>
      </c>
      <c r="K610" s="2" t="str">
        <f>IF(G610="",IF(G609="","",SUM(K$6:K609)),$H$6*(100%+$C$2/12)^$I$2*($C$2/12)/((100%+$C$2/12)^$I$2-1))</f>
        <v/>
      </c>
      <c r="P610" s="44" t="str">
        <f t="shared" si="80"/>
        <v/>
      </c>
      <c r="Q610" s="44" t="str">
        <f t="shared" si="77"/>
        <v/>
      </c>
      <c r="R610" s="2" t="str">
        <f t="shared" si="78"/>
        <v/>
      </c>
      <c r="S610" s="12" t="str">
        <f t="shared" si="73"/>
        <v/>
      </c>
    </row>
    <row r="611" spans="1:19" x14ac:dyDescent="0.35">
      <c r="A611" s="1" t="str">
        <f t="shared" si="74"/>
        <v/>
      </c>
      <c r="B611" s="2" t="str">
        <f t="shared" si="75"/>
        <v/>
      </c>
      <c r="C611" s="2" t="str">
        <f>IF(A611="",IF(A610="","",SUM($C$6:C610)),B611*$C$2/12)</f>
        <v/>
      </c>
      <c r="D611" s="2" t="str">
        <f>IF(A611="",IF(A610="","",SUM($D$6:D610)),($B$6/$I$2))</f>
        <v/>
      </c>
      <c r="E611" s="2" t="str">
        <f>IF(A611="",IF(A610="","",SUM($E$6:E610)),C611+D611)</f>
        <v/>
      </c>
      <c r="G611" s="1" t="str">
        <f t="shared" si="79"/>
        <v/>
      </c>
      <c r="H611" s="2" t="str">
        <f t="shared" si="76"/>
        <v/>
      </c>
      <c r="I611" s="2" t="str">
        <f>IF(G611="",IF(G610="","",SUM($I$6:I610)),H611*$C$2/12)</f>
        <v/>
      </c>
      <c r="J611" s="2" t="str">
        <f>IF(G611="",IF(G610="","",SUM($J$6:J610)),K611-I611)</f>
        <v/>
      </c>
      <c r="K611" s="2" t="str">
        <f>IF(G611="",IF(G610="","",SUM(K$6:K610)),$H$6*(100%+$C$2/12)^$I$2*($C$2/12)/((100%+$C$2/12)^$I$2-1))</f>
        <v/>
      </c>
      <c r="P611" s="44" t="str">
        <f t="shared" si="80"/>
        <v/>
      </c>
      <c r="Q611" s="44" t="str">
        <f t="shared" si="77"/>
        <v/>
      </c>
      <c r="R611" s="2" t="str">
        <f t="shared" si="78"/>
        <v/>
      </c>
      <c r="S611" s="12" t="str">
        <f t="shared" si="73"/>
        <v/>
      </c>
    </row>
    <row r="612" spans="1:19" x14ac:dyDescent="0.35">
      <c r="A612" s="1" t="str">
        <f t="shared" si="74"/>
        <v/>
      </c>
      <c r="B612" s="2" t="str">
        <f t="shared" si="75"/>
        <v/>
      </c>
      <c r="C612" s="2" t="str">
        <f>IF(A612="",IF(A611="","",SUM($C$6:C611)),B612*$C$2/12)</f>
        <v/>
      </c>
      <c r="D612" s="2" t="str">
        <f>IF(A612="",IF(A611="","",SUM($D$6:D611)),($B$6/$I$2))</f>
        <v/>
      </c>
      <c r="E612" s="2" t="str">
        <f>IF(A612="",IF(A611="","",SUM($E$6:E611)),C612+D612)</f>
        <v/>
      </c>
      <c r="G612" s="1" t="str">
        <f t="shared" si="79"/>
        <v/>
      </c>
      <c r="H612" s="2" t="str">
        <f t="shared" si="76"/>
        <v/>
      </c>
      <c r="I612" s="2" t="str">
        <f>IF(G612="",IF(G611="","",SUM($I$6:I611)),H612*$C$2/12)</f>
        <v/>
      </c>
      <c r="J612" s="2" t="str">
        <f>IF(G612="",IF(G611="","",SUM($J$6:J611)),K612-I612)</f>
        <v/>
      </c>
      <c r="K612" s="2" t="str">
        <f>IF(G612="",IF(G611="","",SUM(K$6:K611)),$H$6*(100%+$C$2/12)^$I$2*($C$2/12)/((100%+$C$2/12)^$I$2-1))</f>
        <v/>
      </c>
      <c r="P612" s="44" t="str">
        <f t="shared" si="80"/>
        <v/>
      </c>
      <c r="Q612" s="44" t="str">
        <f t="shared" si="77"/>
        <v/>
      </c>
      <c r="R612" s="2" t="str">
        <f t="shared" si="78"/>
        <v/>
      </c>
      <c r="S612" s="12" t="str">
        <f t="shared" si="73"/>
        <v/>
      </c>
    </row>
    <row r="613" spans="1:19" x14ac:dyDescent="0.35">
      <c r="A613" s="1" t="str">
        <f t="shared" si="74"/>
        <v/>
      </c>
      <c r="B613" s="2" t="str">
        <f t="shared" si="75"/>
        <v/>
      </c>
      <c r="C613" s="2" t="str">
        <f>IF(A613="",IF(A612="","",SUM($C$6:C612)),B613*$C$2/12)</f>
        <v/>
      </c>
      <c r="D613" s="2" t="str">
        <f>IF(A613="",IF(A612="","",SUM($D$6:D612)),($B$6/$I$2))</f>
        <v/>
      </c>
      <c r="E613" s="2" t="str">
        <f>IF(A613="",IF(A612="","",SUM($E$6:E612)),C613+D613)</f>
        <v/>
      </c>
      <c r="G613" s="1" t="str">
        <f t="shared" si="79"/>
        <v/>
      </c>
      <c r="H613" s="2" t="str">
        <f t="shared" si="76"/>
        <v/>
      </c>
      <c r="I613" s="2" t="str">
        <f>IF(G613="",IF(G612="","",SUM($I$6:I612)),H613*$C$2/12)</f>
        <v/>
      </c>
      <c r="J613" s="2" t="str">
        <f>IF(G613="",IF(G612="","",SUM($J$6:J612)),K613-I613)</f>
        <v/>
      </c>
      <c r="K613" s="2" t="str">
        <f>IF(G613="",IF(G612="","",SUM(K$6:K612)),$H$6*(100%+$C$2/12)^$I$2*($C$2/12)/((100%+$C$2/12)^$I$2-1))</f>
        <v/>
      </c>
      <c r="P613" s="44" t="str">
        <f t="shared" si="80"/>
        <v/>
      </c>
      <c r="Q613" s="44" t="str">
        <f t="shared" si="77"/>
        <v/>
      </c>
      <c r="R613" s="2" t="str">
        <f t="shared" si="78"/>
        <v/>
      </c>
      <c r="S613" s="12" t="str">
        <f t="shared" si="73"/>
        <v/>
      </c>
    </row>
    <row r="614" spans="1:19" x14ac:dyDescent="0.35">
      <c r="A614" s="1" t="str">
        <f t="shared" si="74"/>
        <v/>
      </c>
      <c r="B614" s="2" t="str">
        <f t="shared" si="75"/>
        <v/>
      </c>
      <c r="C614" s="2" t="str">
        <f>IF(A614="",IF(A613="","",SUM($C$6:C613)),B614*$C$2/12)</f>
        <v/>
      </c>
      <c r="D614" s="2" t="str">
        <f>IF(A614="",IF(A613="","",SUM($D$6:D613)),($B$6/$I$2))</f>
        <v/>
      </c>
      <c r="E614" s="2" t="str">
        <f>IF(A614="",IF(A613="","",SUM($E$6:E613)),C614+D614)</f>
        <v/>
      </c>
      <c r="G614" s="1" t="str">
        <f t="shared" si="79"/>
        <v/>
      </c>
      <c r="H614" s="2" t="str">
        <f t="shared" si="76"/>
        <v/>
      </c>
      <c r="I614" s="2" t="str">
        <f>IF(G614="",IF(G613="","",SUM($I$6:I613)),H614*$C$2/12)</f>
        <v/>
      </c>
      <c r="J614" s="2" t="str">
        <f>IF(G614="",IF(G613="","",SUM($J$6:J613)),K614-I614)</f>
        <v/>
      </c>
      <c r="K614" s="2" t="str">
        <f>IF(G614="",IF(G613="","",SUM(K$6:K613)),$H$6*(100%+$C$2/12)^$I$2*($C$2/12)/((100%+$C$2/12)^$I$2-1))</f>
        <v/>
      </c>
      <c r="P614" s="44" t="str">
        <f t="shared" si="80"/>
        <v/>
      </c>
      <c r="Q614" s="44" t="str">
        <f t="shared" si="77"/>
        <v/>
      </c>
      <c r="R614" s="2" t="str">
        <f t="shared" si="78"/>
        <v/>
      </c>
      <c r="S614" s="12" t="str">
        <f t="shared" si="73"/>
        <v/>
      </c>
    </row>
    <row r="615" spans="1:19" x14ac:dyDescent="0.35">
      <c r="A615" s="1" t="str">
        <f t="shared" si="74"/>
        <v/>
      </c>
      <c r="B615" s="2" t="str">
        <f t="shared" si="75"/>
        <v/>
      </c>
      <c r="C615" s="2" t="str">
        <f>IF(A615="",IF(A614="","",SUM($C$6:C614)),B615*$C$2/12)</f>
        <v/>
      </c>
      <c r="D615" s="2" t="str">
        <f>IF(A615="",IF(A614="","",SUM($D$6:D614)),($B$6/$I$2))</f>
        <v/>
      </c>
      <c r="E615" s="2" t="str">
        <f>IF(A615="",IF(A614="","",SUM($E$6:E614)),C615+D615)</f>
        <v/>
      </c>
      <c r="G615" s="1" t="str">
        <f t="shared" si="79"/>
        <v/>
      </c>
      <c r="H615" s="2" t="str">
        <f t="shared" si="76"/>
        <v/>
      </c>
      <c r="I615" s="2" t="str">
        <f>IF(G615="",IF(G614="","",SUM($I$6:I614)),H615*$C$2/12)</f>
        <v/>
      </c>
      <c r="J615" s="2" t="str">
        <f>IF(G615="",IF(G614="","",SUM($J$6:J614)),K615-I615)</f>
        <v/>
      </c>
      <c r="K615" s="2" t="str">
        <f>IF(G615="",IF(G614="","",SUM(K$6:K614)),$H$6*(100%+$C$2/12)^$I$2*($C$2/12)/((100%+$C$2/12)^$I$2-1))</f>
        <v/>
      </c>
      <c r="P615" s="44" t="str">
        <f t="shared" si="80"/>
        <v/>
      </c>
      <c r="Q615" s="44" t="str">
        <f t="shared" si="77"/>
        <v/>
      </c>
      <c r="R615" s="2" t="str">
        <f t="shared" si="78"/>
        <v/>
      </c>
      <c r="S615" s="12" t="str">
        <f t="shared" si="73"/>
        <v/>
      </c>
    </row>
    <row r="616" spans="1:19" x14ac:dyDescent="0.35">
      <c r="A616" s="1" t="str">
        <f t="shared" si="74"/>
        <v/>
      </c>
      <c r="B616" s="2" t="str">
        <f t="shared" si="75"/>
        <v/>
      </c>
      <c r="C616" s="2" t="str">
        <f>IF(A616="",IF(A615="","",SUM($C$6:C615)),B616*$C$2/12)</f>
        <v/>
      </c>
      <c r="D616" s="2" t="str">
        <f>IF(A616="",IF(A615="","",SUM($D$6:D615)),($B$6/$I$2))</f>
        <v/>
      </c>
      <c r="E616" s="2" t="str">
        <f>IF(A616="",IF(A615="","",SUM($E$6:E615)),C616+D616)</f>
        <v/>
      </c>
      <c r="G616" s="1" t="str">
        <f t="shared" si="79"/>
        <v/>
      </c>
      <c r="H616" s="2" t="str">
        <f t="shared" si="76"/>
        <v/>
      </c>
      <c r="I616" s="2" t="str">
        <f>IF(G616="",IF(G615="","",SUM($I$6:I615)),H616*$C$2/12)</f>
        <v/>
      </c>
      <c r="J616" s="2" t="str">
        <f>IF(G616="",IF(G615="","",SUM($J$6:J615)),K616-I616)</f>
        <v/>
      </c>
      <c r="K616" s="2" t="str">
        <f>IF(G616="",IF(G615="","",SUM(K$6:K615)),$H$6*(100%+$C$2/12)^$I$2*($C$2/12)/((100%+$C$2/12)^$I$2-1))</f>
        <v/>
      </c>
      <c r="P616" s="44" t="str">
        <f t="shared" si="80"/>
        <v/>
      </c>
      <c r="Q616" s="44" t="str">
        <f t="shared" si="77"/>
        <v/>
      </c>
      <c r="R616" s="2" t="str">
        <f t="shared" si="78"/>
        <v/>
      </c>
      <c r="S616" s="12" t="str">
        <f t="shared" si="73"/>
        <v/>
      </c>
    </row>
    <row r="617" spans="1:19" x14ac:dyDescent="0.35">
      <c r="A617" s="1" t="str">
        <f t="shared" si="74"/>
        <v/>
      </c>
      <c r="B617" s="2" t="str">
        <f t="shared" si="75"/>
        <v/>
      </c>
      <c r="C617" s="2" t="str">
        <f>IF(A617="",IF(A616="","",SUM($C$6:C616)),B617*$C$2/12)</f>
        <v/>
      </c>
      <c r="D617" s="2" t="str">
        <f>IF(A617="",IF(A616="","",SUM($D$6:D616)),($B$6/$I$2))</f>
        <v/>
      </c>
      <c r="E617" s="2" t="str">
        <f>IF(A617="",IF(A616="","",SUM($E$6:E616)),C617+D617)</f>
        <v/>
      </c>
      <c r="G617" s="1" t="str">
        <f t="shared" si="79"/>
        <v/>
      </c>
      <c r="H617" s="2" t="str">
        <f t="shared" si="76"/>
        <v/>
      </c>
      <c r="I617" s="2" t="str">
        <f>IF(G617="",IF(G616="","",SUM($I$6:I616)),H617*$C$2/12)</f>
        <v/>
      </c>
      <c r="J617" s="2" t="str">
        <f>IF(G617="",IF(G616="","",SUM($J$6:J616)),K617-I617)</f>
        <v/>
      </c>
      <c r="K617" s="2" t="str">
        <f>IF(G617="",IF(G616="","",SUM(K$6:K616)),$H$6*(100%+$C$2/12)^$I$2*($C$2/12)/((100%+$C$2/12)^$I$2-1))</f>
        <v/>
      </c>
      <c r="P617" s="44" t="str">
        <f t="shared" si="80"/>
        <v/>
      </c>
      <c r="Q617" s="44" t="str">
        <f t="shared" si="77"/>
        <v/>
      </c>
      <c r="R617" s="2" t="str">
        <f t="shared" si="78"/>
        <v/>
      </c>
      <c r="S617" s="12" t="str">
        <f t="shared" si="73"/>
        <v/>
      </c>
    </row>
    <row r="618" spans="1:19" x14ac:dyDescent="0.35">
      <c r="A618" s="1" t="str">
        <f t="shared" si="74"/>
        <v/>
      </c>
      <c r="B618" s="2" t="str">
        <f t="shared" si="75"/>
        <v/>
      </c>
      <c r="C618" s="2" t="str">
        <f>IF(A618="",IF(A617="","",SUM($C$6:C617)),B618*$C$2/12)</f>
        <v/>
      </c>
      <c r="D618" s="2" t="str">
        <f>IF(A618="",IF(A617="","",SUM($D$6:D617)),($B$6/$I$2))</f>
        <v/>
      </c>
      <c r="E618" s="2" t="str">
        <f>IF(A618="",IF(A617="","",SUM($E$6:E617)),C618+D618)</f>
        <v/>
      </c>
      <c r="G618" s="1" t="str">
        <f t="shared" si="79"/>
        <v/>
      </c>
      <c r="H618" s="2" t="str">
        <f t="shared" si="76"/>
        <v/>
      </c>
      <c r="I618" s="2" t="str">
        <f>IF(G618="",IF(G617="","",SUM($I$6:I617)),H618*$C$2/12)</f>
        <v/>
      </c>
      <c r="J618" s="2" t="str">
        <f>IF(G618="",IF(G617="","",SUM($J$6:J617)),K618-I618)</f>
        <v/>
      </c>
      <c r="K618" s="2" t="str">
        <f>IF(G618="",IF(G617="","",SUM(K$6:K617)),$H$6*(100%+$C$2/12)^$I$2*($C$2/12)/((100%+$C$2/12)^$I$2-1))</f>
        <v/>
      </c>
      <c r="P618" s="44" t="str">
        <f t="shared" si="80"/>
        <v/>
      </c>
      <c r="Q618" s="44" t="str">
        <f t="shared" si="77"/>
        <v/>
      </c>
      <c r="R618" s="2" t="str">
        <f t="shared" si="78"/>
        <v/>
      </c>
      <c r="S618" s="12" t="str">
        <f t="shared" si="73"/>
        <v/>
      </c>
    </row>
    <row r="619" spans="1:19" x14ac:dyDescent="0.35">
      <c r="A619" s="1" t="str">
        <f t="shared" si="74"/>
        <v/>
      </c>
      <c r="B619" s="2" t="str">
        <f t="shared" si="75"/>
        <v/>
      </c>
      <c r="C619" s="2" t="str">
        <f>IF(A619="",IF(A618="","",SUM($C$6:C618)),B619*$C$2/12)</f>
        <v/>
      </c>
      <c r="D619" s="2" t="str">
        <f>IF(A619="",IF(A618="","",SUM($D$6:D618)),($B$6/$I$2))</f>
        <v/>
      </c>
      <c r="E619" s="2" t="str">
        <f>IF(A619="",IF(A618="","",SUM($E$6:E618)),C619+D619)</f>
        <v/>
      </c>
      <c r="G619" s="1" t="str">
        <f t="shared" si="79"/>
        <v/>
      </c>
      <c r="H619" s="2" t="str">
        <f t="shared" si="76"/>
        <v/>
      </c>
      <c r="I619" s="2" t="str">
        <f>IF(G619="",IF(G618="","",SUM($I$6:I618)),H619*$C$2/12)</f>
        <v/>
      </c>
      <c r="J619" s="2" t="str">
        <f>IF(G619="",IF(G618="","",SUM($J$6:J618)),K619-I619)</f>
        <v/>
      </c>
      <c r="K619" s="2" t="str">
        <f>IF(G619="",IF(G618="","",SUM(K$6:K618)),$H$6*(100%+$C$2/12)^$I$2*($C$2/12)/((100%+$C$2/12)^$I$2-1))</f>
        <v/>
      </c>
      <c r="P619" s="44" t="str">
        <f t="shared" si="80"/>
        <v/>
      </c>
      <c r="Q619" s="44" t="str">
        <f t="shared" si="77"/>
        <v/>
      </c>
      <c r="R619" s="2" t="str">
        <f t="shared" si="78"/>
        <v/>
      </c>
      <c r="S619" s="12" t="str">
        <f t="shared" si="73"/>
        <v/>
      </c>
    </row>
    <row r="620" spans="1:19" x14ac:dyDescent="0.35">
      <c r="A620" s="1" t="str">
        <f t="shared" si="74"/>
        <v/>
      </c>
      <c r="B620" s="2" t="str">
        <f t="shared" si="75"/>
        <v/>
      </c>
      <c r="C620" s="2" t="str">
        <f>IF(A620="",IF(A619="","",SUM($C$6:C619)),B620*$C$2/12)</f>
        <v/>
      </c>
      <c r="D620" s="2" t="str">
        <f>IF(A620="",IF(A619="","",SUM($D$6:D619)),($B$6/$I$2))</f>
        <v/>
      </c>
      <c r="E620" s="2" t="str">
        <f>IF(A620="",IF(A619="","",SUM($E$6:E619)),C620+D620)</f>
        <v/>
      </c>
      <c r="G620" s="1" t="str">
        <f t="shared" si="79"/>
        <v/>
      </c>
      <c r="H620" s="2" t="str">
        <f t="shared" si="76"/>
        <v/>
      </c>
      <c r="I620" s="2" t="str">
        <f>IF(G620="",IF(G619="","",SUM($I$6:I619)),H620*$C$2/12)</f>
        <v/>
      </c>
      <c r="J620" s="2" t="str">
        <f>IF(G620="",IF(G619="","",SUM($J$6:J619)),K620-I620)</f>
        <v/>
      </c>
      <c r="K620" s="2" t="str">
        <f>IF(G620="",IF(G619="","",SUM(K$6:K619)),$H$6*(100%+$C$2/12)^$I$2*($C$2/12)/((100%+$C$2/12)^$I$2-1))</f>
        <v/>
      </c>
      <c r="P620" s="44" t="str">
        <f t="shared" si="80"/>
        <v/>
      </c>
      <c r="Q620" s="44" t="str">
        <f t="shared" si="77"/>
        <v/>
      </c>
      <c r="R620" s="2" t="str">
        <f t="shared" si="78"/>
        <v/>
      </c>
      <c r="S620" s="12" t="str">
        <f t="shared" si="73"/>
        <v/>
      </c>
    </row>
    <row r="621" spans="1:19" x14ac:dyDescent="0.35">
      <c r="A621" s="1" t="str">
        <f t="shared" si="74"/>
        <v/>
      </c>
      <c r="B621" s="2" t="str">
        <f t="shared" si="75"/>
        <v/>
      </c>
      <c r="C621" s="2" t="str">
        <f>IF(A621="",IF(A620="","",SUM($C$6:C620)),B621*$C$2/12)</f>
        <v/>
      </c>
      <c r="D621" s="2" t="str">
        <f>IF(A621="",IF(A620="","",SUM($D$6:D620)),($B$6/$I$2))</f>
        <v/>
      </c>
      <c r="E621" s="2" t="str">
        <f>IF(A621="",IF(A620="","",SUM($E$6:E620)),C621+D621)</f>
        <v/>
      </c>
      <c r="G621" s="1" t="str">
        <f t="shared" si="79"/>
        <v/>
      </c>
      <c r="H621" s="2" t="str">
        <f t="shared" si="76"/>
        <v/>
      </c>
      <c r="I621" s="2" t="str">
        <f>IF(G621="",IF(G620="","",SUM($I$6:I620)),H621*$C$2/12)</f>
        <v/>
      </c>
      <c r="J621" s="2" t="str">
        <f>IF(G621="",IF(G620="","",SUM($J$6:J620)),K621-I621)</f>
        <v/>
      </c>
      <c r="K621" s="2" t="str">
        <f>IF(G621="",IF(G620="","",SUM(K$6:K620)),$H$6*(100%+$C$2/12)^$I$2*($C$2/12)/((100%+$C$2/12)^$I$2-1))</f>
        <v/>
      </c>
      <c r="P621" s="44" t="str">
        <f t="shared" si="80"/>
        <v/>
      </c>
      <c r="Q621" s="44" t="str">
        <f t="shared" si="77"/>
        <v/>
      </c>
      <c r="R621" s="2" t="str">
        <f t="shared" si="78"/>
        <v/>
      </c>
      <c r="S621" s="12" t="str">
        <f t="shared" si="73"/>
        <v/>
      </c>
    </row>
    <row r="622" spans="1:19" x14ac:dyDescent="0.35">
      <c r="A622" s="1" t="str">
        <f t="shared" si="74"/>
        <v/>
      </c>
      <c r="B622" s="2" t="str">
        <f t="shared" si="75"/>
        <v/>
      </c>
      <c r="C622" s="2" t="str">
        <f>IF(A622="",IF(A621="","",SUM($C$6:C621)),B622*$C$2/12)</f>
        <v/>
      </c>
      <c r="D622" s="2" t="str">
        <f>IF(A622="",IF(A621="","",SUM($D$6:D621)),($B$6/$I$2))</f>
        <v/>
      </c>
      <c r="E622" s="2" t="str">
        <f>IF(A622="",IF(A621="","",SUM($E$6:E621)),C622+D622)</f>
        <v/>
      </c>
      <c r="G622" s="1" t="str">
        <f t="shared" si="79"/>
        <v/>
      </c>
      <c r="H622" s="2" t="str">
        <f t="shared" si="76"/>
        <v/>
      </c>
      <c r="I622" s="2" t="str">
        <f>IF(G622="",IF(G621="","",SUM($I$6:I621)),H622*$C$2/12)</f>
        <v/>
      </c>
      <c r="J622" s="2" t="str">
        <f>IF(G622="",IF(G621="","",SUM($J$6:J621)),K622-I622)</f>
        <v/>
      </c>
      <c r="K622" s="2" t="str">
        <f>IF(G622="",IF(G621="","",SUM(K$6:K621)),$H$6*(100%+$C$2/12)^$I$2*($C$2/12)/((100%+$C$2/12)^$I$2-1))</f>
        <v/>
      </c>
      <c r="P622" s="44" t="str">
        <f t="shared" si="80"/>
        <v/>
      </c>
      <c r="Q622" s="44" t="str">
        <f t="shared" si="77"/>
        <v/>
      </c>
      <c r="R622" s="2" t="str">
        <f t="shared" si="78"/>
        <v/>
      </c>
      <c r="S622" s="12" t="str">
        <f t="shared" si="73"/>
        <v/>
      </c>
    </row>
    <row r="623" spans="1:19" x14ac:dyDescent="0.35">
      <c r="A623" s="1" t="str">
        <f t="shared" si="74"/>
        <v/>
      </c>
      <c r="B623" s="2" t="str">
        <f t="shared" si="75"/>
        <v/>
      </c>
      <c r="C623" s="2" t="str">
        <f>IF(A623="",IF(A622="","",SUM($C$6:C622)),B623*$C$2/12)</f>
        <v/>
      </c>
      <c r="D623" s="2" t="str">
        <f>IF(A623="",IF(A622="","",SUM($D$6:D622)),($B$6/$I$2))</f>
        <v/>
      </c>
      <c r="E623" s="2" t="str">
        <f>IF(A623="",IF(A622="","",SUM($E$6:E622)),C623+D623)</f>
        <v/>
      </c>
      <c r="G623" s="1" t="str">
        <f t="shared" si="79"/>
        <v/>
      </c>
      <c r="H623" s="2" t="str">
        <f t="shared" si="76"/>
        <v/>
      </c>
      <c r="I623" s="2" t="str">
        <f>IF(G623="",IF(G622="","",SUM($I$6:I622)),H623*$C$2/12)</f>
        <v/>
      </c>
      <c r="J623" s="2" t="str">
        <f>IF(G623="",IF(G622="","",SUM($J$6:J622)),K623-I623)</f>
        <v/>
      </c>
      <c r="K623" s="2" t="str">
        <f>IF(G623="",IF(G622="","",SUM(K$6:K622)),$H$6*(100%+$C$2/12)^$I$2*($C$2/12)/((100%+$C$2/12)^$I$2-1))</f>
        <v/>
      </c>
      <c r="P623" s="44" t="str">
        <f t="shared" si="80"/>
        <v/>
      </c>
      <c r="Q623" s="44" t="str">
        <f t="shared" si="77"/>
        <v/>
      </c>
      <c r="R623" s="2" t="str">
        <f t="shared" si="78"/>
        <v/>
      </c>
      <c r="S623" s="12" t="str">
        <f t="shared" si="73"/>
        <v/>
      </c>
    </row>
    <row r="624" spans="1:19" x14ac:dyDescent="0.35">
      <c r="A624" s="1" t="str">
        <f t="shared" si="74"/>
        <v/>
      </c>
      <c r="B624" s="2" t="str">
        <f t="shared" si="75"/>
        <v/>
      </c>
      <c r="C624" s="2" t="str">
        <f>IF(A624="",IF(A623="","",SUM($C$6:C623)),B624*$C$2/12)</f>
        <v/>
      </c>
      <c r="D624" s="2" t="str">
        <f>IF(A624="",IF(A623="","",SUM($D$6:D623)),($B$6/$I$2))</f>
        <v/>
      </c>
      <c r="E624" s="2" t="str">
        <f>IF(A624="",IF(A623="","",SUM($E$6:E623)),C624+D624)</f>
        <v/>
      </c>
      <c r="G624" s="1" t="str">
        <f t="shared" si="79"/>
        <v/>
      </c>
      <c r="H624" s="2" t="str">
        <f t="shared" si="76"/>
        <v/>
      </c>
      <c r="I624" s="2" t="str">
        <f>IF(G624="",IF(G623="","",SUM($I$6:I623)),H624*$C$2/12)</f>
        <v/>
      </c>
      <c r="J624" s="2" t="str">
        <f>IF(G624="",IF(G623="","",SUM($J$6:J623)),K624-I624)</f>
        <v/>
      </c>
      <c r="K624" s="2" t="str">
        <f>IF(G624="",IF(G623="","",SUM(K$6:K623)),$H$6*(100%+$C$2/12)^$I$2*($C$2/12)/((100%+$C$2/12)^$I$2-1))</f>
        <v/>
      </c>
      <c r="P624" s="44" t="str">
        <f t="shared" si="80"/>
        <v/>
      </c>
      <c r="Q624" s="44" t="str">
        <f t="shared" si="77"/>
        <v/>
      </c>
      <c r="R624" s="2" t="str">
        <f t="shared" si="78"/>
        <v/>
      </c>
      <c r="S624" s="12" t="str">
        <f t="shared" si="73"/>
        <v/>
      </c>
    </row>
    <row r="625" spans="1:19" x14ac:dyDescent="0.35">
      <c r="A625" s="1" t="str">
        <f t="shared" si="74"/>
        <v/>
      </c>
      <c r="B625" s="2" t="str">
        <f t="shared" si="75"/>
        <v/>
      </c>
      <c r="C625" s="2" t="str">
        <f>IF(A625="",IF(A624="","",SUM($C$6:C624)),B625*$C$2/12)</f>
        <v/>
      </c>
      <c r="D625" s="2" t="str">
        <f>IF(A625="",IF(A624="","",SUM($D$6:D624)),($B$6/$I$2))</f>
        <v/>
      </c>
      <c r="E625" s="2" t="str">
        <f>IF(A625="",IF(A624="","",SUM($E$6:E624)),C625+D625)</f>
        <v/>
      </c>
      <c r="G625" s="1" t="str">
        <f t="shared" si="79"/>
        <v/>
      </c>
      <c r="H625" s="2" t="str">
        <f t="shared" si="76"/>
        <v/>
      </c>
      <c r="I625" s="2" t="str">
        <f>IF(G625="",IF(G624="","",SUM($I$6:I624)),H625*$C$2/12)</f>
        <v/>
      </c>
      <c r="J625" s="2" t="str">
        <f>IF(G625="",IF(G624="","",SUM($J$6:J624)),K625-I625)</f>
        <v/>
      </c>
      <c r="K625" s="2" t="str">
        <f>IF(G625="",IF(G624="","",SUM(K$6:K624)),$H$6*(100%+$C$2/12)^$I$2*($C$2/12)/((100%+$C$2/12)^$I$2-1))</f>
        <v/>
      </c>
      <c r="P625" s="44" t="str">
        <f t="shared" si="80"/>
        <v/>
      </c>
      <c r="Q625" s="44" t="str">
        <f t="shared" si="77"/>
        <v/>
      </c>
      <c r="R625" s="2" t="str">
        <f t="shared" si="78"/>
        <v/>
      </c>
      <c r="S625" s="12" t="str">
        <f t="shared" si="73"/>
        <v/>
      </c>
    </row>
    <row r="626" spans="1:19" x14ac:dyDescent="0.35">
      <c r="A626" s="1" t="str">
        <f t="shared" si="74"/>
        <v/>
      </c>
      <c r="B626" s="2" t="str">
        <f t="shared" si="75"/>
        <v/>
      </c>
      <c r="C626" s="2" t="str">
        <f>IF(A626="",IF(A625="","",SUM($C$6:C625)),B626*$C$2/12)</f>
        <v/>
      </c>
      <c r="D626" s="2" t="str">
        <f>IF(A626="",IF(A625="","",SUM($D$6:D625)),($B$6/$I$2))</f>
        <v/>
      </c>
      <c r="E626" s="2" t="str">
        <f>IF(A626="",IF(A625="","",SUM($E$6:E625)),C626+D626)</f>
        <v/>
      </c>
      <c r="G626" s="1" t="str">
        <f t="shared" si="79"/>
        <v/>
      </c>
      <c r="H626" s="2" t="str">
        <f t="shared" si="76"/>
        <v/>
      </c>
      <c r="I626" s="2" t="str">
        <f>IF(G626="",IF(G625="","",SUM($I$6:I625)),H626*$C$2/12)</f>
        <v/>
      </c>
      <c r="J626" s="2" t="str">
        <f>IF(G626="",IF(G625="","",SUM($J$6:J625)),K626-I626)</f>
        <v/>
      </c>
      <c r="K626" s="2" t="str">
        <f>IF(G626="",IF(G625="","",SUM(K$6:K625)),$H$6*(100%+$C$2/12)^$I$2*($C$2/12)/((100%+$C$2/12)^$I$2-1))</f>
        <v/>
      </c>
      <c r="P626" s="44" t="str">
        <f t="shared" si="80"/>
        <v/>
      </c>
      <c r="Q626" s="44" t="str">
        <f t="shared" si="77"/>
        <v/>
      </c>
      <c r="R626" s="2" t="str">
        <f t="shared" si="78"/>
        <v/>
      </c>
      <c r="S626" s="12" t="str">
        <f t="shared" si="73"/>
        <v/>
      </c>
    </row>
    <row r="627" spans="1:19" x14ac:dyDescent="0.35">
      <c r="A627" s="1" t="str">
        <f t="shared" si="74"/>
        <v/>
      </c>
      <c r="B627" s="2" t="str">
        <f t="shared" si="75"/>
        <v/>
      </c>
      <c r="C627" s="2" t="str">
        <f>IF(A627="",IF(A626="","",SUM($C$6:C626)),B627*$C$2/12)</f>
        <v/>
      </c>
      <c r="D627" s="2" t="str">
        <f>IF(A627="",IF(A626="","",SUM($D$6:D626)),($B$6/$I$2))</f>
        <v/>
      </c>
      <c r="E627" s="2" t="str">
        <f>IF(A627="",IF(A626="","",SUM($E$6:E626)),C627+D627)</f>
        <v/>
      </c>
      <c r="G627" s="1" t="str">
        <f t="shared" si="79"/>
        <v/>
      </c>
      <c r="H627" s="2" t="str">
        <f t="shared" si="76"/>
        <v/>
      </c>
      <c r="I627" s="2" t="str">
        <f>IF(G627="",IF(G626="","",SUM($I$6:I626)),H627*$C$2/12)</f>
        <v/>
      </c>
      <c r="J627" s="2" t="str">
        <f>IF(G627="",IF(G626="","",SUM($J$6:J626)),K627-I627)</f>
        <v/>
      </c>
      <c r="K627" s="2" t="str">
        <f>IF(G627="",IF(G626="","",SUM(K$6:K626)),$H$6*(100%+$C$2/12)^$I$2*($C$2/12)/((100%+$C$2/12)^$I$2-1))</f>
        <v/>
      </c>
      <c r="P627" s="44" t="str">
        <f t="shared" si="80"/>
        <v/>
      </c>
      <c r="Q627" s="44" t="str">
        <f t="shared" si="77"/>
        <v/>
      </c>
      <c r="R627" s="2" t="str">
        <f t="shared" si="78"/>
        <v/>
      </c>
      <c r="S627" s="12" t="str">
        <f t="shared" ref="S627:S690" si="81">IF(A627="", "",(R627-B627)/R627)</f>
        <v/>
      </c>
    </row>
    <row r="628" spans="1:19" x14ac:dyDescent="0.35">
      <c r="A628" s="1" t="str">
        <f t="shared" si="74"/>
        <v/>
      </c>
      <c r="B628" s="2" t="str">
        <f t="shared" si="75"/>
        <v/>
      </c>
      <c r="C628" s="2" t="str">
        <f>IF(A628="",IF(A627="","",SUM($C$6:C627)),B628*$C$2/12)</f>
        <v/>
      </c>
      <c r="D628" s="2" t="str">
        <f>IF(A628="",IF(A627="","",SUM($D$6:D627)),($B$6/$I$2))</f>
        <v/>
      </c>
      <c r="E628" s="2" t="str">
        <f>IF(A628="",IF(A627="","",SUM($E$6:E627)),C628+D628)</f>
        <v/>
      </c>
      <c r="G628" s="1" t="str">
        <f t="shared" si="79"/>
        <v/>
      </c>
      <c r="H628" s="2" t="str">
        <f t="shared" si="76"/>
        <v/>
      </c>
      <c r="I628" s="2" t="str">
        <f>IF(G628="",IF(G627="","",SUM($I$6:I627)),H628*$C$2/12)</f>
        <v/>
      </c>
      <c r="J628" s="2" t="str">
        <f>IF(G628="",IF(G627="","",SUM($J$6:J627)),K628-I628)</f>
        <v/>
      </c>
      <c r="K628" s="2" t="str">
        <f>IF(G628="",IF(G627="","",SUM(K$6:K627)),$H$6*(100%+$C$2/12)^$I$2*($C$2/12)/((100%+$C$2/12)^$I$2-1))</f>
        <v/>
      </c>
      <c r="P628" s="44" t="str">
        <f t="shared" si="80"/>
        <v/>
      </c>
      <c r="Q628" s="44" t="str">
        <f t="shared" si="77"/>
        <v/>
      </c>
      <c r="R628" s="2" t="str">
        <f t="shared" si="78"/>
        <v/>
      </c>
      <c r="S628" s="12" t="str">
        <f t="shared" si="81"/>
        <v/>
      </c>
    </row>
    <row r="629" spans="1:19" x14ac:dyDescent="0.35">
      <c r="A629" s="1" t="str">
        <f t="shared" si="74"/>
        <v/>
      </c>
      <c r="B629" s="2" t="str">
        <f t="shared" si="75"/>
        <v/>
      </c>
      <c r="C629" s="2" t="str">
        <f>IF(A629="",IF(A628="","",SUM($C$6:C628)),B629*$C$2/12)</f>
        <v/>
      </c>
      <c r="D629" s="2" t="str">
        <f>IF(A629="",IF(A628="","",SUM($D$6:D628)),($B$6/$I$2))</f>
        <v/>
      </c>
      <c r="E629" s="2" t="str">
        <f>IF(A629="",IF(A628="","",SUM($E$6:E628)),C629+D629)</f>
        <v/>
      </c>
      <c r="G629" s="1" t="str">
        <f t="shared" si="79"/>
        <v/>
      </c>
      <c r="H629" s="2" t="str">
        <f t="shared" si="76"/>
        <v/>
      </c>
      <c r="I629" s="2" t="str">
        <f>IF(G629="",IF(G628="","",SUM($I$6:I628)),H629*$C$2/12)</f>
        <v/>
      </c>
      <c r="J629" s="2" t="str">
        <f>IF(G629="",IF(G628="","",SUM($J$6:J628)),K629-I629)</f>
        <v/>
      </c>
      <c r="K629" s="2" t="str">
        <f>IF(G629="",IF(G628="","",SUM(K$6:K628)),$H$6*(100%+$C$2/12)^$I$2*($C$2/12)/((100%+$C$2/12)^$I$2-1))</f>
        <v/>
      </c>
      <c r="P629" s="44" t="str">
        <f t="shared" si="80"/>
        <v/>
      </c>
      <c r="Q629" s="44" t="str">
        <f t="shared" si="77"/>
        <v/>
      </c>
      <c r="R629" s="2" t="str">
        <f t="shared" si="78"/>
        <v/>
      </c>
      <c r="S629" s="12" t="str">
        <f t="shared" si="81"/>
        <v/>
      </c>
    </row>
    <row r="630" spans="1:19" x14ac:dyDescent="0.35">
      <c r="A630" s="1" t="str">
        <f t="shared" si="74"/>
        <v/>
      </c>
      <c r="B630" s="2" t="str">
        <f t="shared" si="75"/>
        <v/>
      </c>
      <c r="C630" s="2" t="str">
        <f>IF(A630="",IF(A629="","",SUM($C$6:C629)),B630*$C$2/12)</f>
        <v/>
      </c>
      <c r="D630" s="2" t="str">
        <f>IF(A630="",IF(A629="","",SUM($D$6:D629)),($B$6/$I$2))</f>
        <v/>
      </c>
      <c r="E630" s="2" t="str">
        <f>IF(A630="",IF(A629="","",SUM($E$6:E629)),C630+D630)</f>
        <v/>
      </c>
      <c r="G630" s="1" t="str">
        <f t="shared" si="79"/>
        <v/>
      </c>
      <c r="H630" s="2" t="str">
        <f t="shared" si="76"/>
        <v/>
      </c>
      <c r="I630" s="2" t="str">
        <f>IF(G630="",IF(G629="","",SUM($I$6:I629)),H630*$C$2/12)</f>
        <v/>
      </c>
      <c r="J630" s="2" t="str">
        <f>IF(G630="",IF(G629="","",SUM($J$6:J629)),K630-I630)</f>
        <v/>
      </c>
      <c r="K630" s="2" t="str">
        <f>IF(G630="",IF(G629="","",SUM(K$6:K629)),$H$6*(100%+$C$2/12)^$I$2*($C$2/12)/((100%+$C$2/12)^$I$2-1))</f>
        <v/>
      </c>
      <c r="P630" s="44" t="str">
        <f t="shared" si="80"/>
        <v/>
      </c>
      <c r="Q630" s="44" t="str">
        <f t="shared" si="77"/>
        <v/>
      </c>
      <c r="R630" s="2" t="str">
        <f t="shared" si="78"/>
        <v/>
      </c>
      <c r="S630" s="12" t="str">
        <f t="shared" si="81"/>
        <v/>
      </c>
    </row>
    <row r="631" spans="1:19" x14ac:dyDescent="0.35">
      <c r="A631" s="1" t="str">
        <f t="shared" si="74"/>
        <v/>
      </c>
      <c r="B631" s="2" t="str">
        <f t="shared" si="75"/>
        <v/>
      </c>
      <c r="C631" s="2" t="str">
        <f>IF(A631="",IF(A630="","",SUM($C$6:C630)),B631*$C$2/12)</f>
        <v/>
      </c>
      <c r="D631" s="2" t="str">
        <f>IF(A631="",IF(A630="","",SUM($D$6:D630)),($B$6/$I$2))</f>
        <v/>
      </c>
      <c r="E631" s="2" t="str">
        <f>IF(A631="",IF(A630="","",SUM($E$6:E630)),C631+D631)</f>
        <v/>
      </c>
      <c r="G631" s="1" t="str">
        <f t="shared" si="79"/>
        <v/>
      </c>
      <c r="H631" s="2" t="str">
        <f t="shared" si="76"/>
        <v/>
      </c>
      <c r="I631" s="2" t="str">
        <f>IF(G631="",IF(G630="","",SUM($I$6:I630)),H631*$C$2/12)</f>
        <v/>
      </c>
      <c r="J631" s="2" t="str">
        <f>IF(G631="",IF(G630="","",SUM($J$6:J630)),K631-I631)</f>
        <v/>
      </c>
      <c r="K631" s="2" t="str">
        <f>IF(G631="",IF(G630="","",SUM(K$6:K630)),$H$6*(100%+$C$2/12)^$I$2*($C$2/12)/((100%+$C$2/12)^$I$2-1))</f>
        <v/>
      </c>
      <c r="P631" s="44" t="str">
        <f t="shared" si="80"/>
        <v/>
      </c>
      <c r="Q631" s="44" t="str">
        <f t="shared" si="77"/>
        <v/>
      </c>
      <c r="R631" s="2" t="str">
        <f t="shared" si="78"/>
        <v/>
      </c>
      <c r="S631" s="12" t="str">
        <f t="shared" si="81"/>
        <v/>
      </c>
    </row>
    <row r="632" spans="1:19" x14ac:dyDescent="0.35">
      <c r="A632" s="1" t="str">
        <f t="shared" si="74"/>
        <v/>
      </c>
      <c r="B632" s="2" t="str">
        <f t="shared" si="75"/>
        <v/>
      </c>
      <c r="C632" s="2" t="str">
        <f>IF(A632="",IF(A631="","",SUM($C$6:C631)),B632*$C$2/12)</f>
        <v/>
      </c>
      <c r="D632" s="2" t="str">
        <f>IF(A632="",IF(A631="","",SUM($D$6:D631)),($B$6/$I$2))</f>
        <v/>
      </c>
      <c r="E632" s="2" t="str">
        <f>IF(A632="",IF(A631="","",SUM($E$6:E631)),C632+D632)</f>
        <v/>
      </c>
      <c r="G632" s="1" t="str">
        <f t="shared" si="79"/>
        <v/>
      </c>
      <c r="H632" s="2" t="str">
        <f t="shared" si="76"/>
        <v/>
      </c>
      <c r="I632" s="2" t="str">
        <f>IF(G632="",IF(G631="","",SUM($I$6:I631)),H632*$C$2/12)</f>
        <v/>
      </c>
      <c r="J632" s="2" t="str">
        <f>IF(G632="",IF(G631="","",SUM($J$6:J631)),K632-I632)</f>
        <v/>
      </c>
      <c r="K632" s="2" t="str">
        <f>IF(G632="",IF(G631="","",SUM(K$6:K631)),$H$6*(100%+$C$2/12)^$I$2*($C$2/12)/((100%+$C$2/12)^$I$2-1))</f>
        <v/>
      </c>
      <c r="P632" s="44" t="str">
        <f t="shared" si="80"/>
        <v/>
      </c>
      <c r="Q632" s="44" t="str">
        <f t="shared" si="77"/>
        <v/>
      </c>
      <c r="R632" s="2" t="str">
        <f t="shared" si="78"/>
        <v/>
      </c>
      <c r="S632" s="12" t="str">
        <f t="shared" si="81"/>
        <v/>
      </c>
    </row>
    <row r="633" spans="1:19" x14ac:dyDescent="0.35">
      <c r="A633" s="1" t="str">
        <f t="shared" si="74"/>
        <v/>
      </c>
      <c r="B633" s="2" t="str">
        <f t="shared" si="75"/>
        <v/>
      </c>
      <c r="C633" s="2" t="str">
        <f>IF(A633="",IF(A632="","",SUM($C$6:C632)),B633*$C$2/12)</f>
        <v/>
      </c>
      <c r="D633" s="2" t="str">
        <f>IF(A633="",IF(A632="","",SUM($D$6:D632)),($B$6/$I$2))</f>
        <v/>
      </c>
      <c r="E633" s="2" t="str">
        <f>IF(A633="",IF(A632="","",SUM($E$6:E632)),C633+D633)</f>
        <v/>
      </c>
      <c r="G633" s="1" t="str">
        <f t="shared" si="79"/>
        <v/>
      </c>
      <c r="H633" s="2" t="str">
        <f t="shared" si="76"/>
        <v/>
      </c>
      <c r="I633" s="2" t="str">
        <f>IF(G633="",IF(G632="","",SUM($I$6:I632)),H633*$C$2/12)</f>
        <v/>
      </c>
      <c r="J633" s="2" t="str">
        <f>IF(G633="",IF(G632="","",SUM($J$6:J632)),K633-I633)</f>
        <v/>
      </c>
      <c r="K633" s="2" t="str">
        <f>IF(G633="",IF(G632="","",SUM(K$6:K632)),$H$6*(100%+$C$2/12)^$I$2*($C$2/12)/((100%+$C$2/12)^$I$2-1))</f>
        <v/>
      </c>
      <c r="P633" s="44" t="str">
        <f t="shared" si="80"/>
        <v/>
      </c>
      <c r="Q633" s="44" t="str">
        <f t="shared" si="77"/>
        <v/>
      </c>
      <c r="R633" s="2" t="str">
        <f t="shared" si="78"/>
        <v/>
      </c>
      <c r="S633" s="12" t="str">
        <f t="shared" si="81"/>
        <v/>
      </c>
    </row>
    <row r="634" spans="1:19" x14ac:dyDescent="0.35">
      <c r="A634" s="1" t="str">
        <f t="shared" si="74"/>
        <v/>
      </c>
      <c r="B634" s="2" t="str">
        <f t="shared" si="75"/>
        <v/>
      </c>
      <c r="C634" s="2" t="str">
        <f>IF(A634="",IF(A633="","",SUM($C$6:C633)),B634*$C$2/12)</f>
        <v/>
      </c>
      <c r="D634" s="2" t="str">
        <f>IF(A634="",IF(A633="","",SUM($D$6:D633)),($B$6/$I$2))</f>
        <v/>
      </c>
      <c r="E634" s="2" t="str">
        <f>IF(A634="",IF(A633="","",SUM($E$6:E633)),C634+D634)</f>
        <v/>
      </c>
      <c r="G634" s="1" t="str">
        <f t="shared" si="79"/>
        <v/>
      </c>
      <c r="H634" s="2" t="str">
        <f t="shared" si="76"/>
        <v/>
      </c>
      <c r="I634" s="2" t="str">
        <f>IF(G634="",IF(G633="","",SUM($I$6:I633)),H634*$C$2/12)</f>
        <v/>
      </c>
      <c r="J634" s="2" t="str">
        <f>IF(G634="",IF(G633="","",SUM($J$6:J633)),K634-I634)</f>
        <v/>
      </c>
      <c r="K634" s="2" t="str">
        <f>IF(G634="",IF(G633="","",SUM(K$6:K633)),$H$6*(100%+$C$2/12)^$I$2*($C$2/12)/((100%+$C$2/12)^$I$2-1))</f>
        <v/>
      </c>
      <c r="P634" s="44" t="str">
        <f t="shared" si="80"/>
        <v/>
      </c>
      <c r="Q634" s="44" t="str">
        <f t="shared" si="77"/>
        <v/>
      </c>
      <c r="R634" s="2" t="str">
        <f t="shared" si="78"/>
        <v/>
      </c>
      <c r="S634" s="12" t="str">
        <f t="shared" si="81"/>
        <v/>
      </c>
    </row>
    <row r="635" spans="1:19" x14ac:dyDescent="0.35">
      <c r="A635" s="1" t="str">
        <f t="shared" si="74"/>
        <v/>
      </c>
      <c r="B635" s="2" t="str">
        <f t="shared" si="75"/>
        <v/>
      </c>
      <c r="C635" s="2" t="str">
        <f>IF(A635="",IF(A634="","",SUM($C$6:C634)),B635*$C$2/12)</f>
        <v/>
      </c>
      <c r="D635" s="2" t="str">
        <f>IF(A635="",IF(A634="","",SUM($D$6:D634)),($B$6/$I$2))</f>
        <v/>
      </c>
      <c r="E635" s="2" t="str">
        <f>IF(A635="",IF(A634="","",SUM($E$6:E634)),C635+D635)</f>
        <v/>
      </c>
      <c r="G635" s="1" t="str">
        <f t="shared" si="79"/>
        <v/>
      </c>
      <c r="H635" s="2" t="str">
        <f t="shared" si="76"/>
        <v/>
      </c>
      <c r="I635" s="2" t="str">
        <f>IF(G635="",IF(G634="","",SUM($I$6:I634)),H635*$C$2/12)</f>
        <v/>
      </c>
      <c r="J635" s="2" t="str">
        <f>IF(G635="",IF(G634="","",SUM($J$6:J634)),K635-I635)</f>
        <v/>
      </c>
      <c r="K635" s="2" t="str">
        <f>IF(G635="",IF(G634="","",SUM(K$6:K634)),$H$6*(100%+$C$2/12)^$I$2*($C$2/12)/((100%+$C$2/12)^$I$2-1))</f>
        <v/>
      </c>
      <c r="P635" s="44" t="str">
        <f t="shared" si="80"/>
        <v/>
      </c>
      <c r="Q635" s="44" t="str">
        <f t="shared" si="77"/>
        <v/>
      </c>
      <c r="R635" s="2" t="str">
        <f t="shared" si="78"/>
        <v/>
      </c>
      <c r="S635" s="12" t="str">
        <f t="shared" si="81"/>
        <v/>
      </c>
    </row>
    <row r="636" spans="1:19" x14ac:dyDescent="0.35">
      <c r="A636" s="1" t="str">
        <f t="shared" si="74"/>
        <v/>
      </c>
      <c r="B636" s="2" t="str">
        <f t="shared" si="75"/>
        <v/>
      </c>
      <c r="C636" s="2" t="str">
        <f>IF(A636="",IF(A635="","",SUM($C$6:C635)),B636*$C$2/12)</f>
        <v/>
      </c>
      <c r="D636" s="2" t="str">
        <f>IF(A636="",IF(A635="","",SUM($D$6:D635)),($B$6/$I$2))</f>
        <v/>
      </c>
      <c r="E636" s="2" t="str">
        <f>IF(A636="",IF(A635="","",SUM($E$6:E635)),C636+D636)</f>
        <v/>
      </c>
      <c r="G636" s="1" t="str">
        <f t="shared" si="79"/>
        <v/>
      </c>
      <c r="H636" s="2" t="str">
        <f t="shared" si="76"/>
        <v/>
      </c>
      <c r="I636" s="2" t="str">
        <f>IF(G636="",IF(G635="","",SUM($I$6:I635)),H636*$C$2/12)</f>
        <v/>
      </c>
      <c r="J636" s="2" t="str">
        <f>IF(G636="",IF(G635="","",SUM($J$6:J635)),K636-I636)</f>
        <v/>
      </c>
      <c r="K636" s="2" t="str">
        <f>IF(G636="",IF(G635="","",SUM(K$6:K635)),$H$6*(100%+$C$2/12)^$I$2*($C$2/12)/((100%+$C$2/12)^$I$2-1))</f>
        <v/>
      </c>
      <c r="P636" s="44" t="str">
        <f t="shared" si="80"/>
        <v/>
      </c>
      <c r="Q636" s="44" t="str">
        <f t="shared" si="77"/>
        <v/>
      </c>
      <c r="R636" s="2" t="str">
        <f t="shared" si="78"/>
        <v/>
      </c>
      <c r="S636" s="12" t="str">
        <f t="shared" si="81"/>
        <v/>
      </c>
    </row>
    <row r="637" spans="1:19" x14ac:dyDescent="0.35">
      <c r="A637" s="1" t="str">
        <f t="shared" si="74"/>
        <v/>
      </c>
      <c r="B637" s="2" t="str">
        <f t="shared" si="75"/>
        <v/>
      </c>
      <c r="C637" s="2" t="str">
        <f>IF(A637="",IF(A636="","",SUM($C$6:C636)),B637*$C$2/12)</f>
        <v/>
      </c>
      <c r="D637" s="2" t="str">
        <f>IF(A637="",IF(A636="","",SUM($D$6:D636)),($B$6/$I$2))</f>
        <v/>
      </c>
      <c r="E637" s="2" t="str">
        <f>IF(A637="",IF(A636="","",SUM($E$6:E636)),C637+D637)</f>
        <v/>
      </c>
      <c r="G637" s="1" t="str">
        <f t="shared" si="79"/>
        <v/>
      </c>
      <c r="H637" s="2" t="str">
        <f t="shared" si="76"/>
        <v/>
      </c>
      <c r="I637" s="2" t="str">
        <f>IF(G637="",IF(G636="","",SUM($I$6:I636)),H637*$C$2/12)</f>
        <v/>
      </c>
      <c r="J637" s="2" t="str">
        <f>IF(G637="",IF(G636="","",SUM($J$6:J636)),K637-I637)</f>
        <v/>
      </c>
      <c r="K637" s="2" t="str">
        <f>IF(G637="",IF(G636="","",SUM(K$6:K636)),$H$6*(100%+$C$2/12)^$I$2*($C$2/12)/((100%+$C$2/12)^$I$2-1))</f>
        <v/>
      </c>
      <c r="P637" s="44" t="str">
        <f t="shared" si="80"/>
        <v/>
      </c>
      <c r="Q637" s="44" t="str">
        <f t="shared" si="77"/>
        <v/>
      </c>
      <c r="R637" s="2" t="str">
        <f t="shared" si="78"/>
        <v/>
      </c>
      <c r="S637" s="12" t="str">
        <f t="shared" si="81"/>
        <v/>
      </c>
    </row>
    <row r="638" spans="1:19" x14ac:dyDescent="0.35">
      <c r="A638" s="1" t="str">
        <f t="shared" si="74"/>
        <v/>
      </c>
      <c r="B638" s="2" t="str">
        <f t="shared" si="75"/>
        <v/>
      </c>
      <c r="C638" s="2" t="str">
        <f>IF(A638="",IF(A637="","",SUM($C$6:C637)),B638*$C$2/12)</f>
        <v/>
      </c>
      <c r="D638" s="2" t="str">
        <f>IF(A638="",IF(A637="","",SUM($D$6:D637)),($B$6/$I$2))</f>
        <v/>
      </c>
      <c r="E638" s="2" t="str">
        <f>IF(A638="",IF(A637="","",SUM($E$6:E637)),C638+D638)</f>
        <v/>
      </c>
      <c r="G638" s="1" t="str">
        <f t="shared" si="79"/>
        <v/>
      </c>
      <c r="H638" s="2" t="str">
        <f t="shared" si="76"/>
        <v/>
      </c>
      <c r="I638" s="2" t="str">
        <f>IF(G638="",IF(G637="","",SUM($I$6:I637)),H638*$C$2/12)</f>
        <v/>
      </c>
      <c r="J638" s="2" t="str">
        <f>IF(G638="",IF(G637="","",SUM($J$6:J637)),K638-I638)</f>
        <v/>
      </c>
      <c r="K638" s="2" t="str">
        <f>IF(G638="",IF(G637="","",SUM(K$6:K637)),$H$6*(100%+$C$2/12)^$I$2*($C$2/12)/((100%+$C$2/12)^$I$2-1))</f>
        <v/>
      </c>
      <c r="P638" s="44" t="str">
        <f t="shared" si="80"/>
        <v/>
      </c>
      <c r="Q638" s="44" t="str">
        <f t="shared" si="77"/>
        <v/>
      </c>
      <c r="R638" s="2" t="str">
        <f t="shared" si="78"/>
        <v/>
      </c>
      <c r="S638" s="12" t="str">
        <f t="shared" si="81"/>
        <v/>
      </c>
    </row>
    <row r="639" spans="1:19" x14ac:dyDescent="0.35">
      <c r="A639" s="1" t="str">
        <f t="shared" si="74"/>
        <v/>
      </c>
      <c r="B639" s="2" t="str">
        <f t="shared" si="75"/>
        <v/>
      </c>
      <c r="C639" s="2" t="str">
        <f>IF(A639="",IF(A638="","",SUM($C$6:C638)),B639*$C$2/12)</f>
        <v/>
      </c>
      <c r="D639" s="2" t="str">
        <f>IF(A639="",IF(A638="","",SUM($D$6:D638)),($B$6/$I$2))</f>
        <v/>
      </c>
      <c r="E639" s="2" t="str">
        <f>IF(A639="",IF(A638="","",SUM($E$6:E638)),C639+D639)</f>
        <v/>
      </c>
      <c r="G639" s="1" t="str">
        <f t="shared" si="79"/>
        <v/>
      </c>
      <c r="H639" s="2" t="str">
        <f t="shared" si="76"/>
        <v/>
      </c>
      <c r="I639" s="2" t="str">
        <f>IF(G639="",IF(G638="","",SUM($I$6:I638)),H639*$C$2/12)</f>
        <v/>
      </c>
      <c r="J639" s="2" t="str">
        <f>IF(G639="",IF(G638="","",SUM($J$6:J638)),K639-I639)</f>
        <v/>
      </c>
      <c r="K639" s="2" t="str">
        <f>IF(G639="",IF(G638="","",SUM(K$6:K638)),$H$6*(100%+$C$2/12)^$I$2*($C$2/12)/((100%+$C$2/12)^$I$2-1))</f>
        <v/>
      </c>
      <c r="P639" s="44" t="str">
        <f t="shared" si="80"/>
        <v/>
      </c>
      <c r="Q639" s="44" t="str">
        <f t="shared" si="77"/>
        <v/>
      </c>
      <c r="R639" s="2" t="str">
        <f t="shared" si="78"/>
        <v/>
      </c>
      <c r="S639" s="12" t="str">
        <f t="shared" si="81"/>
        <v/>
      </c>
    </row>
    <row r="640" spans="1:19" x14ac:dyDescent="0.35">
      <c r="A640" s="1" t="str">
        <f t="shared" si="74"/>
        <v/>
      </c>
      <c r="B640" s="2" t="str">
        <f t="shared" si="75"/>
        <v/>
      </c>
      <c r="C640" s="2" t="str">
        <f>IF(A640="",IF(A639="","",SUM($C$6:C639)),B640*$C$2/12)</f>
        <v/>
      </c>
      <c r="D640" s="2" t="str">
        <f>IF(A640="",IF(A639="","",SUM($D$6:D639)),($B$6/$I$2))</f>
        <v/>
      </c>
      <c r="E640" s="2" t="str">
        <f>IF(A640="",IF(A639="","",SUM($E$6:E639)),C640+D640)</f>
        <v/>
      </c>
      <c r="G640" s="1" t="str">
        <f t="shared" si="79"/>
        <v/>
      </c>
      <c r="H640" s="2" t="str">
        <f t="shared" si="76"/>
        <v/>
      </c>
      <c r="I640" s="2" t="str">
        <f>IF(G640="",IF(G639="","",SUM($I$6:I639)),H640*$C$2/12)</f>
        <v/>
      </c>
      <c r="J640" s="2" t="str">
        <f>IF(G640="",IF(G639="","",SUM($J$6:J639)),K640-I640)</f>
        <v/>
      </c>
      <c r="K640" s="2" t="str">
        <f>IF(G640="",IF(G639="","",SUM(K$6:K639)),$H$6*(100%+$C$2/12)^$I$2*($C$2/12)/((100%+$C$2/12)^$I$2-1))</f>
        <v/>
      </c>
      <c r="P640" s="44" t="str">
        <f t="shared" si="80"/>
        <v/>
      </c>
      <c r="Q640" s="44" t="str">
        <f t="shared" si="77"/>
        <v/>
      </c>
      <c r="R640" s="2" t="str">
        <f t="shared" si="78"/>
        <v/>
      </c>
      <c r="S640" s="12" t="str">
        <f t="shared" si="81"/>
        <v/>
      </c>
    </row>
    <row r="641" spans="1:19" x14ac:dyDescent="0.35">
      <c r="A641" s="1" t="str">
        <f t="shared" si="74"/>
        <v/>
      </c>
      <c r="B641" s="2" t="str">
        <f t="shared" si="75"/>
        <v/>
      </c>
      <c r="C641" s="2" t="str">
        <f>IF(A641="",IF(A640="","",SUM($C$6:C640)),B641*$C$2/12)</f>
        <v/>
      </c>
      <c r="D641" s="2" t="str">
        <f>IF(A641="",IF(A640="","",SUM($D$6:D640)),($B$6/$I$2))</f>
        <v/>
      </c>
      <c r="E641" s="2" t="str">
        <f>IF(A641="",IF(A640="","",SUM($E$6:E640)),C641+D641)</f>
        <v/>
      </c>
      <c r="G641" s="1" t="str">
        <f t="shared" si="79"/>
        <v/>
      </c>
      <c r="H641" s="2" t="str">
        <f t="shared" si="76"/>
        <v/>
      </c>
      <c r="I641" s="2" t="str">
        <f>IF(G641="",IF(G640="","",SUM($I$6:I640)),H641*$C$2/12)</f>
        <v/>
      </c>
      <c r="J641" s="2" t="str">
        <f>IF(G641="",IF(G640="","",SUM($J$6:J640)),K641-I641)</f>
        <v/>
      </c>
      <c r="K641" s="2" t="str">
        <f>IF(G641="",IF(G640="","",SUM(K$6:K640)),$H$6*(100%+$C$2/12)^$I$2*($C$2/12)/((100%+$C$2/12)^$I$2-1))</f>
        <v/>
      </c>
      <c r="P641" s="44" t="str">
        <f t="shared" si="80"/>
        <v/>
      </c>
      <c r="Q641" s="44" t="str">
        <f t="shared" si="77"/>
        <v/>
      </c>
      <c r="R641" s="2" t="str">
        <f t="shared" si="78"/>
        <v/>
      </c>
      <c r="S641" s="12" t="str">
        <f t="shared" si="81"/>
        <v/>
      </c>
    </row>
    <row r="642" spans="1:19" x14ac:dyDescent="0.35">
      <c r="A642" s="1" t="str">
        <f t="shared" si="74"/>
        <v/>
      </c>
      <c r="B642" s="2" t="str">
        <f t="shared" si="75"/>
        <v/>
      </c>
      <c r="C642" s="2" t="str">
        <f>IF(A642="",IF(A641="","",SUM($C$6:C641)),B642*$C$2/12)</f>
        <v/>
      </c>
      <c r="D642" s="2" t="str">
        <f>IF(A642="",IF(A641="","",SUM($D$6:D641)),($B$6/$I$2))</f>
        <v/>
      </c>
      <c r="E642" s="2" t="str">
        <f>IF(A642="",IF(A641="","",SUM($E$6:E641)),C642+D642)</f>
        <v/>
      </c>
      <c r="G642" s="1" t="str">
        <f t="shared" si="79"/>
        <v/>
      </c>
      <c r="H642" s="2" t="str">
        <f t="shared" si="76"/>
        <v/>
      </c>
      <c r="I642" s="2" t="str">
        <f>IF(G642="",IF(G641="","",SUM($I$6:I641)),H642*$C$2/12)</f>
        <v/>
      </c>
      <c r="J642" s="2" t="str">
        <f>IF(G642="",IF(G641="","",SUM($J$6:J641)),K642-I642)</f>
        <v/>
      </c>
      <c r="K642" s="2" t="str">
        <f>IF(G642="",IF(G641="","",SUM(K$6:K641)),$H$6*(100%+$C$2/12)^$I$2*($C$2/12)/((100%+$C$2/12)^$I$2-1))</f>
        <v/>
      </c>
      <c r="P642" s="44" t="str">
        <f t="shared" si="80"/>
        <v/>
      </c>
      <c r="Q642" s="44" t="str">
        <f t="shared" si="77"/>
        <v/>
      </c>
      <c r="R642" s="2" t="str">
        <f t="shared" si="78"/>
        <v/>
      </c>
      <c r="S642" s="12" t="str">
        <f t="shared" si="81"/>
        <v/>
      </c>
    </row>
    <row r="643" spans="1:19" x14ac:dyDescent="0.35">
      <c r="A643" s="1" t="str">
        <f t="shared" si="74"/>
        <v/>
      </c>
      <c r="B643" s="2" t="str">
        <f t="shared" si="75"/>
        <v/>
      </c>
      <c r="C643" s="2" t="str">
        <f>IF(A643="",IF(A642="","",SUM($C$6:C642)),B643*$C$2/12)</f>
        <v/>
      </c>
      <c r="D643" s="2" t="str">
        <f>IF(A643="",IF(A642="","",SUM($D$6:D642)),($B$6/$I$2))</f>
        <v/>
      </c>
      <c r="E643" s="2" t="str">
        <f>IF(A643="",IF(A642="","",SUM($E$6:E642)),C643+D643)</f>
        <v/>
      </c>
      <c r="G643" s="1" t="str">
        <f t="shared" si="79"/>
        <v/>
      </c>
      <c r="H643" s="2" t="str">
        <f t="shared" si="76"/>
        <v/>
      </c>
      <c r="I643" s="2" t="str">
        <f>IF(G643="",IF(G642="","",SUM($I$6:I642)),H643*$C$2/12)</f>
        <v/>
      </c>
      <c r="J643" s="2" t="str">
        <f>IF(G643="",IF(G642="","",SUM($J$6:J642)),K643-I643)</f>
        <v/>
      </c>
      <c r="K643" s="2" t="str">
        <f>IF(G643="",IF(G642="","",SUM(K$6:K642)),$H$6*(100%+$C$2/12)^$I$2*($C$2/12)/((100%+$C$2/12)^$I$2-1))</f>
        <v/>
      </c>
      <c r="P643" s="44" t="str">
        <f t="shared" si="80"/>
        <v/>
      </c>
      <c r="Q643" s="44" t="str">
        <f t="shared" si="77"/>
        <v/>
      </c>
      <c r="R643" s="2" t="str">
        <f t="shared" si="78"/>
        <v/>
      </c>
      <c r="S643" s="12" t="str">
        <f t="shared" si="81"/>
        <v/>
      </c>
    </row>
    <row r="644" spans="1:19" x14ac:dyDescent="0.35">
      <c r="A644" s="1" t="str">
        <f t="shared" si="74"/>
        <v/>
      </c>
      <c r="B644" s="2" t="str">
        <f t="shared" si="75"/>
        <v/>
      </c>
      <c r="C644" s="2" t="str">
        <f>IF(A644="",IF(A643="","",SUM($C$6:C643)),B644*$C$2/12)</f>
        <v/>
      </c>
      <c r="D644" s="2" t="str">
        <f>IF(A644="",IF(A643="","",SUM($D$6:D643)),($B$6/$I$2))</f>
        <v/>
      </c>
      <c r="E644" s="2" t="str">
        <f>IF(A644="",IF(A643="","",SUM($E$6:E643)),C644+D644)</f>
        <v/>
      </c>
      <c r="G644" s="1" t="str">
        <f t="shared" si="79"/>
        <v/>
      </c>
      <c r="H644" s="2" t="str">
        <f t="shared" si="76"/>
        <v/>
      </c>
      <c r="I644" s="2" t="str">
        <f>IF(G644="",IF(G643="","",SUM($I$6:I643)),H644*$C$2/12)</f>
        <v/>
      </c>
      <c r="J644" s="2" t="str">
        <f>IF(G644="",IF(G643="","",SUM($J$6:J643)),K644-I644)</f>
        <v/>
      </c>
      <c r="K644" s="2" t="str">
        <f>IF(G644="",IF(G643="","",SUM(K$6:K643)),$H$6*(100%+$C$2/12)^$I$2*($C$2/12)/((100%+$C$2/12)^$I$2-1))</f>
        <v/>
      </c>
      <c r="P644" s="44" t="str">
        <f t="shared" si="80"/>
        <v/>
      </c>
      <c r="Q644" s="44" t="str">
        <f t="shared" si="77"/>
        <v/>
      </c>
      <c r="R644" s="2" t="str">
        <f t="shared" si="78"/>
        <v/>
      </c>
      <c r="S644" s="12" t="str">
        <f t="shared" si="81"/>
        <v/>
      </c>
    </row>
    <row r="645" spans="1:19" x14ac:dyDescent="0.35">
      <c r="A645" s="1" t="str">
        <f t="shared" si="74"/>
        <v/>
      </c>
      <c r="B645" s="2" t="str">
        <f t="shared" si="75"/>
        <v/>
      </c>
      <c r="C645" s="2" t="str">
        <f>IF(A645="",IF(A644="","",SUM($C$6:C644)),B645*$C$2/12)</f>
        <v/>
      </c>
      <c r="D645" s="2" t="str">
        <f>IF(A645="",IF(A644="","",SUM($D$6:D644)),($B$6/$I$2))</f>
        <v/>
      </c>
      <c r="E645" s="2" t="str">
        <f>IF(A645="",IF(A644="","",SUM($E$6:E644)),C645+D645)</f>
        <v/>
      </c>
      <c r="G645" s="1" t="str">
        <f t="shared" si="79"/>
        <v/>
      </c>
      <c r="H645" s="2" t="str">
        <f t="shared" si="76"/>
        <v/>
      </c>
      <c r="I645" s="2" t="str">
        <f>IF(G645="",IF(G644="","",SUM($I$6:I644)),H645*$C$2/12)</f>
        <v/>
      </c>
      <c r="J645" s="2" t="str">
        <f>IF(G645="",IF(G644="","",SUM($J$6:J644)),K645-I645)</f>
        <v/>
      </c>
      <c r="K645" s="2" t="str">
        <f>IF(G645="",IF(G644="","",SUM(K$6:K644)),$H$6*(100%+$C$2/12)^$I$2*($C$2/12)/((100%+$C$2/12)^$I$2-1))</f>
        <v/>
      </c>
      <c r="P645" s="44" t="str">
        <f t="shared" si="80"/>
        <v/>
      </c>
      <c r="Q645" s="44" t="str">
        <f t="shared" si="77"/>
        <v/>
      </c>
      <c r="R645" s="2" t="str">
        <f t="shared" si="78"/>
        <v/>
      </c>
      <c r="S645" s="12" t="str">
        <f t="shared" si="81"/>
        <v/>
      </c>
    </row>
    <row r="646" spans="1:19" x14ac:dyDescent="0.35">
      <c r="A646" s="1" t="str">
        <f t="shared" si="74"/>
        <v/>
      </c>
      <c r="B646" s="2" t="str">
        <f t="shared" si="75"/>
        <v/>
      </c>
      <c r="C646" s="2" t="str">
        <f>IF(A646="",IF(A645="","",SUM($C$6:C645)),B646*$C$2/12)</f>
        <v/>
      </c>
      <c r="D646" s="2" t="str">
        <f>IF(A646="",IF(A645="","",SUM($D$6:D645)),($B$6/$I$2))</f>
        <v/>
      </c>
      <c r="E646" s="2" t="str">
        <f>IF(A646="",IF(A645="","",SUM($E$6:E645)),C646+D646)</f>
        <v/>
      </c>
      <c r="G646" s="1" t="str">
        <f t="shared" si="79"/>
        <v/>
      </c>
      <c r="H646" s="2" t="str">
        <f t="shared" si="76"/>
        <v/>
      </c>
      <c r="I646" s="2" t="str">
        <f>IF(G646="",IF(G645="","",SUM($I$6:I645)),H646*$C$2/12)</f>
        <v/>
      </c>
      <c r="J646" s="2" t="str">
        <f>IF(G646="",IF(G645="","",SUM($J$6:J645)),K646-I646)</f>
        <v/>
      </c>
      <c r="K646" s="2" t="str">
        <f>IF(G646="",IF(G645="","",SUM(K$6:K645)),$H$6*(100%+$C$2/12)^$I$2*($C$2/12)/((100%+$C$2/12)^$I$2-1))</f>
        <v/>
      </c>
      <c r="P646" s="44" t="str">
        <f t="shared" si="80"/>
        <v/>
      </c>
      <c r="Q646" s="44" t="str">
        <f t="shared" si="77"/>
        <v/>
      </c>
      <c r="R646" s="2" t="str">
        <f t="shared" si="78"/>
        <v/>
      </c>
      <c r="S646" s="12" t="str">
        <f t="shared" si="81"/>
        <v/>
      </c>
    </row>
    <row r="647" spans="1:19" x14ac:dyDescent="0.35">
      <c r="A647" s="1" t="str">
        <f t="shared" si="74"/>
        <v/>
      </c>
      <c r="B647" s="2" t="str">
        <f t="shared" si="75"/>
        <v/>
      </c>
      <c r="C647" s="2" t="str">
        <f>IF(A647="",IF(A646="","",SUM($C$6:C646)),B647*$C$2/12)</f>
        <v/>
      </c>
      <c r="D647" s="2" t="str">
        <f>IF(A647="",IF(A646="","",SUM($D$6:D646)),($B$6/$I$2))</f>
        <v/>
      </c>
      <c r="E647" s="2" t="str">
        <f>IF(A647="",IF(A646="","",SUM($E$6:E646)),C647+D647)</f>
        <v/>
      </c>
      <c r="G647" s="1" t="str">
        <f t="shared" si="79"/>
        <v/>
      </c>
      <c r="H647" s="2" t="str">
        <f t="shared" si="76"/>
        <v/>
      </c>
      <c r="I647" s="2" t="str">
        <f>IF(G647="",IF(G646="","",SUM($I$6:I646)),H647*$C$2/12)</f>
        <v/>
      </c>
      <c r="J647" s="2" t="str">
        <f>IF(G647="",IF(G646="","",SUM($J$6:J646)),K647-I647)</f>
        <v/>
      </c>
      <c r="K647" s="2" t="str">
        <f>IF(G647="",IF(G646="","",SUM(K$6:K646)),$H$6*(100%+$C$2/12)^$I$2*($C$2/12)/((100%+$C$2/12)^$I$2-1))</f>
        <v/>
      </c>
      <c r="P647" s="44" t="str">
        <f t="shared" si="80"/>
        <v/>
      </c>
      <c r="Q647" s="44" t="str">
        <f t="shared" si="77"/>
        <v/>
      </c>
      <c r="R647" s="2" t="str">
        <f t="shared" si="78"/>
        <v/>
      </c>
      <c r="S647" s="12" t="str">
        <f t="shared" si="81"/>
        <v/>
      </c>
    </row>
    <row r="648" spans="1:19" x14ac:dyDescent="0.35">
      <c r="A648" s="1" t="str">
        <f t="shared" ref="A648:A711" si="82">IF($A647="","",IF($I$2&gt;=$A647+1,$A647+1,""))</f>
        <v/>
      </c>
      <c r="B648" s="2" t="str">
        <f t="shared" ref="B648:B711" si="83">IF(A648="",IF(A647="","","samtals"),B647-D647)</f>
        <v/>
      </c>
      <c r="C648" s="2" t="str">
        <f>IF(A648="",IF(A647="","",SUM($C$6:C647)),B648*$C$2/12)</f>
        <v/>
      </c>
      <c r="D648" s="2" t="str">
        <f>IF(A648="",IF(A647="","",SUM($D$6:D647)),($B$6/$I$2))</f>
        <v/>
      </c>
      <c r="E648" s="2" t="str">
        <f>IF(A648="",IF(A647="","",SUM($E$6:E647)),C648+D648)</f>
        <v/>
      </c>
      <c r="G648" s="1" t="str">
        <f t="shared" si="79"/>
        <v/>
      </c>
      <c r="H648" s="2" t="str">
        <f t="shared" ref="H648:H711" si="84">IF(G648="",IF(G647="","","samtals"),H647-J647)</f>
        <v/>
      </c>
      <c r="I648" s="2" t="str">
        <f>IF(G648="",IF(G647="","",SUM($I$6:I647)),H648*$C$2/12)</f>
        <v/>
      </c>
      <c r="J648" s="2" t="str">
        <f>IF(G648="",IF(G647="","",SUM($J$6:J647)),K648-I648)</f>
        <v/>
      </c>
      <c r="K648" s="2" t="str">
        <f>IF(G648="",IF(G647="","",SUM(K$6:K647)),$H$6*(100%+$C$2/12)^$I$2*($C$2/12)/((100%+$C$2/12)^$I$2-1))</f>
        <v/>
      </c>
      <c r="P648" s="44" t="str">
        <f t="shared" si="80"/>
        <v/>
      </c>
      <c r="Q648" s="44" t="str">
        <f t="shared" ref="Q648:Q711" si="85">IF(A648="","", (E648-E647)/E647)</f>
        <v/>
      </c>
      <c r="R648" s="2" t="str">
        <f t="shared" ref="R648:R711" si="86">IF(A648="","",R647+(R647*(((1+$F$1)^(1/12)-1))))</f>
        <v/>
      </c>
      <c r="S648" s="12" t="str">
        <f t="shared" si="81"/>
        <v/>
      </c>
    </row>
    <row r="649" spans="1:19" x14ac:dyDescent="0.35">
      <c r="A649" s="1" t="str">
        <f t="shared" si="82"/>
        <v/>
      </c>
      <c r="B649" s="2" t="str">
        <f t="shared" si="83"/>
        <v/>
      </c>
      <c r="C649" s="2" t="str">
        <f>IF(A649="",IF(A648="","",SUM($C$6:C648)),B649*$C$2/12)</f>
        <v/>
      </c>
      <c r="D649" s="2" t="str">
        <f>IF(A649="",IF(A648="","",SUM($D$6:D648)),($B$6/$I$2))</f>
        <v/>
      </c>
      <c r="E649" s="2" t="str">
        <f>IF(A649="",IF(A648="","",SUM($E$6:E648)),C649+D649)</f>
        <v/>
      </c>
      <c r="G649" s="1" t="str">
        <f t="shared" ref="G649:G712" si="87">IF($A648="","",IF($I$2&gt;=$A648+1,$A648+1,""))</f>
        <v/>
      </c>
      <c r="H649" s="2" t="str">
        <f t="shared" si="84"/>
        <v/>
      </c>
      <c r="I649" s="2" t="str">
        <f>IF(G649="",IF(G648="","",SUM($I$6:I648)),H649*$C$2/12)</f>
        <v/>
      </c>
      <c r="J649" s="2" t="str">
        <f>IF(G649="",IF(G648="","",SUM($J$6:J648)),K649-I649)</f>
        <v/>
      </c>
      <c r="K649" s="2" t="str">
        <f>IF(G649="",IF(G648="","",SUM(K$6:K648)),$H$6*(100%+$C$2/12)^$I$2*($C$2/12)/((100%+$C$2/12)^$I$2-1))</f>
        <v/>
      </c>
      <c r="P649" s="44" t="str">
        <f t="shared" si="80"/>
        <v/>
      </c>
      <c r="Q649" s="44" t="str">
        <f t="shared" si="85"/>
        <v/>
      </c>
      <c r="R649" s="2" t="str">
        <f t="shared" si="86"/>
        <v/>
      </c>
      <c r="S649" s="12" t="str">
        <f t="shared" si="81"/>
        <v/>
      </c>
    </row>
    <row r="650" spans="1:19" x14ac:dyDescent="0.35">
      <c r="A650" s="1" t="str">
        <f t="shared" si="82"/>
        <v/>
      </c>
      <c r="B650" s="2" t="str">
        <f t="shared" si="83"/>
        <v/>
      </c>
      <c r="C650" s="2" t="str">
        <f>IF(A650="",IF(A649="","",SUM($C$6:C649)),B650*$C$2/12)</f>
        <v/>
      </c>
      <c r="D650" s="2" t="str">
        <f>IF(A650="",IF(A649="","",SUM($D$6:D649)),($B$6/$I$2))</f>
        <v/>
      </c>
      <c r="E650" s="2" t="str">
        <f>IF(A650="",IF(A649="","",SUM($E$6:E649)),C650+D650)</f>
        <v/>
      </c>
      <c r="G650" s="1" t="str">
        <f t="shared" si="87"/>
        <v/>
      </c>
      <c r="H650" s="2" t="str">
        <f t="shared" si="84"/>
        <v/>
      </c>
      <c r="I650" s="2" t="str">
        <f>IF(G650="",IF(G649="","",SUM($I$6:I649)),H650*$C$2/12)</f>
        <v/>
      </c>
      <c r="J650" s="2" t="str">
        <f>IF(G650="",IF(G649="","",SUM($J$6:J649)),K650-I650)</f>
        <v/>
      </c>
      <c r="K650" s="2" t="str">
        <f>IF(G650="",IF(G649="","",SUM(K$6:K649)),$H$6*(100%+$C$2/12)^$I$2*($C$2/12)/((100%+$C$2/12)^$I$2-1))</f>
        <v/>
      </c>
      <c r="P650" s="44" t="str">
        <f t="shared" si="80"/>
        <v/>
      </c>
      <c r="Q650" s="44" t="str">
        <f t="shared" si="85"/>
        <v/>
      </c>
      <c r="R650" s="2" t="str">
        <f t="shared" si="86"/>
        <v/>
      </c>
      <c r="S650" s="12" t="str">
        <f t="shared" si="81"/>
        <v/>
      </c>
    </row>
    <row r="651" spans="1:19" x14ac:dyDescent="0.35">
      <c r="A651" s="1" t="str">
        <f t="shared" si="82"/>
        <v/>
      </c>
      <c r="B651" s="2" t="str">
        <f t="shared" si="83"/>
        <v/>
      </c>
      <c r="C651" s="2" t="str">
        <f>IF(A651="",IF(A650="","",SUM($C$6:C650)),B651*$C$2/12)</f>
        <v/>
      </c>
      <c r="D651" s="2" t="str">
        <f>IF(A651="",IF(A650="","",SUM($D$6:D650)),($B$6/$I$2))</f>
        <v/>
      </c>
      <c r="E651" s="2" t="str">
        <f>IF(A651="",IF(A650="","",SUM($E$6:E650)),C651+D651)</f>
        <v/>
      </c>
      <c r="G651" s="1" t="str">
        <f t="shared" si="87"/>
        <v/>
      </c>
      <c r="H651" s="2" t="str">
        <f t="shared" si="84"/>
        <v/>
      </c>
      <c r="I651" s="2" t="str">
        <f>IF(G651="",IF(G650="","",SUM($I$6:I650)),H651*$C$2/12)</f>
        <v/>
      </c>
      <c r="J651" s="2" t="str">
        <f>IF(G651="",IF(G650="","",SUM($J$6:J650)),K651-I651)</f>
        <v/>
      </c>
      <c r="K651" s="2" t="str">
        <f>IF(G651="",IF(G650="","",SUM(K$6:K650)),$H$6*(100%+$C$2/12)^$I$2*($C$2/12)/((100%+$C$2/12)^$I$2-1))</f>
        <v/>
      </c>
      <c r="P651" s="44" t="str">
        <f t="shared" si="80"/>
        <v/>
      </c>
      <c r="Q651" s="44" t="str">
        <f t="shared" si="85"/>
        <v/>
      </c>
      <c r="R651" s="2" t="str">
        <f t="shared" si="86"/>
        <v/>
      </c>
      <c r="S651" s="12" t="str">
        <f t="shared" si="81"/>
        <v/>
      </c>
    </row>
    <row r="652" spans="1:19" x14ac:dyDescent="0.35">
      <c r="A652" s="1" t="str">
        <f t="shared" si="82"/>
        <v/>
      </c>
      <c r="B652" s="2" t="str">
        <f t="shared" si="83"/>
        <v/>
      </c>
      <c r="C652" s="2" t="str">
        <f>IF(A652="",IF(A651="","",SUM($C$6:C651)),B652*$C$2/12)</f>
        <v/>
      </c>
      <c r="D652" s="2" t="str">
        <f>IF(A652="",IF(A651="","",SUM($D$6:D651)),($B$6/$I$2))</f>
        <v/>
      </c>
      <c r="E652" s="2" t="str">
        <f>IF(A652="",IF(A651="","",SUM($E$6:E651)),C652+D652)</f>
        <v/>
      </c>
      <c r="G652" s="1" t="str">
        <f t="shared" si="87"/>
        <v/>
      </c>
      <c r="H652" s="2" t="str">
        <f t="shared" si="84"/>
        <v/>
      </c>
      <c r="I652" s="2" t="str">
        <f>IF(G652="",IF(G651="","",SUM($I$6:I651)),H652*$C$2/12)</f>
        <v/>
      </c>
      <c r="J652" s="2" t="str">
        <f>IF(G652="",IF(G651="","",SUM($J$6:J651)),K652-I652)</f>
        <v/>
      </c>
      <c r="K652" s="2" t="str">
        <f>IF(G652="",IF(G651="","",SUM(K$6:K651)),$H$6*(100%+$C$2/12)^$I$2*($C$2/12)/((100%+$C$2/12)^$I$2-1))</f>
        <v/>
      </c>
      <c r="P652" s="44" t="str">
        <f t="shared" si="80"/>
        <v/>
      </c>
      <c r="Q652" s="44" t="str">
        <f t="shared" si="85"/>
        <v/>
      </c>
      <c r="R652" s="2" t="str">
        <f t="shared" si="86"/>
        <v/>
      </c>
      <c r="S652" s="12" t="str">
        <f t="shared" si="81"/>
        <v/>
      </c>
    </row>
    <row r="653" spans="1:19" x14ac:dyDescent="0.35">
      <c r="A653" s="1" t="str">
        <f t="shared" si="82"/>
        <v/>
      </c>
      <c r="B653" s="2" t="str">
        <f t="shared" si="83"/>
        <v/>
      </c>
      <c r="C653" s="2" t="str">
        <f>IF(A653="",IF(A652="","",SUM($C$6:C652)),B653*$C$2/12)</f>
        <v/>
      </c>
      <c r="D653" s="2" t="str">
        <f>IF(A653="",IF(A652="","",SUM($D$6:D652)),($B$6/$I$2))</f>
        <v/>
      </c>
      <c r="E653" s="2" t="str">
        <f>IF(A653="",IF(A652="","",SUM($E$6:E652)),C653+D653)</f>
        <v/>
      </c>
      <c r="G653" s="1" t="str">
        <f t="shared" si="87"/>
        <v/>
      </c>
      <c r="H653" s="2" t="str">
        <f t="shared" si="84"/>
        <v/>
      </c>
      <c r="I653" s="2" t="str">
        <f>IF(G653="",IF(G652="","",SUM($I$6:I652)),H653*$C$2/12)</f>
        <v/>
      </c>
      <c r="J653" s="2" t="str">
        <f>IF(G653="",IF(G652="","",SUM($J$6:J652)),K653-I653)</f>
        <v/>
      </c>
      <c r="K653" s="2" t="str">
        <f>IF(G653="",IF(G652="","",SUM(K$6:K652)),$H$6*(100%+$C$2/12)^$I$2*($C$2/12)/((100%+$C$2/12)^$I$2-1))</f>
        <v/>
      </c>
      <c r="P653" s="44" t="str">
        <f t="shared" si="80"/>
        <v/>
      </c>
      <c r="Q653" s="44" t="str">
        <f t="shared" si="85"/>
        <v/>
      </c>
      <c r="R653" s="2" t="str">
        <f t="shared" si="86"/>
        <v/>
      </c>
      <c r="S653" s="12" t="str">
        <f t="shared" si="81"/>
        <v/>
      </c>
    </row>
    <row r="654" spans="1:19" x14ac:dyDescent="0.35">
      <c r="A654" s="1" t="str">
        <f t="shared" si="82"/>
        <v/>
      </c>
      <c r="B654" s="2" t="str">
        <f t="shared" si="83"/>
        <v/>
      </c>
      <c r="C654" s="2" t="str">
        <f>IF(A654="",IF(A653="","",SUM($C$6:C653)),B654*$C$2/12)</f>
        <v/>
      </c>
      <c r="D654" s="2" t="str">
        <f>IF(A654="",IF(A653="","",SUM($D$6:D653)),($B$6/$I$2))</f>
        <v/>
      </c>
      <c r="E654" s="2" t="str">
        <f>IF(A654="",IF(A653="","",SUM($E$6:E653)),C654+D654)</f>
        <v/>
      </c>
      <c r="G654" s="1" t="str">
        <f t="shared" si="87"/>
        <v/>
      </c>
      <c r="H654" s="2" t="str">
        <f t="shared" si="84"/>
        <v/>
      </c>
      <c r="I654" s="2" t="str">
        <f>IF(G654="",IF(G653="","",SUM($I$6:I653)),H654*$C$2/12)</f>
        <v/>
      </c>
      <c r="J654" s="2" t="str">
        <f>IF(G654="",IF(G653="","",SUM($J$6:J653)),K654-I654)</f>
        <v/>
      </c>
      <c r="K654" s="2" t="str">
        <f>IF(G654="",IF(G653="","",SUM(K$6:K653)),$H$6*(100%+$C$2/12)^$I$2*($C$2/12)/((100%+$C$2/12)^$I$2-1))</f>
        <v/>
      </c>
      <c r="P654" s="44" t="str">
        <f t="shared" si="80"/>
        <v/>
      </c>
      <c r="Q654" s="44" t="str">
        <f t="shared" si="85"/>
        <v/>
      </c>
      <c r="R654" s="2" t="str">
        <f t="shared" si="86"/>
        <v/>
      </c>
      <c r="S654" s="12" t="str">
        <f t="shared" si="81"/>
        <v/>
      </c>
    </row>
    <row r="655" spans="1:19" x14ac:dyDescent="0.35">
      <c r="A655" s="1" t="str">
        <f t="shared" si="82"/>
        <v/>
      </c>
      <c r="B655" s="2" t="str">
        <f t="shared" si="83"/>
        <v/>
      </c>
      <c r="C655" s="2" t="str">
        <f>IF(A655="",IF(A654="","",SUM($C$6:C654)),B655*$C$2/12)</f>
        <v/>
      </c>
      <c r="D655" s="2" t="str">
        <f>IF(A655="",IF(A654="","",SUM($D$6:D654)),($B$6/$I$2))</f>
        <v/>
      </c>
      <c r="E655" s="2" t="str">
        <f>IF(A655="",IF(A654="","",SUM($E$6:E654)),C655+D655)</f>
        <v/>
      </c>
      <c r="G655" s="1" t="str">
        <f t="shared" si="87"/>
        <v/>
      </c>
      <c r="H655" s="2" t="str">
        <f t="shared" si="84"/>
        <v/>
      </c>
      <c r="I655" s="2" t="str">
        <f>IF(G655="",IF(G654="","",SUM($I$6:I654)),H655*$C$2/12)</f>
        <v/>
      </c>
      <c r="J655" s="2" t="str">
        <f>IF(G655="",IF(G654="","",SUM($J$6:J654)),K655-I655)</f>
        <v/>
      </c>
      <c r="K655" s="2" t="str">
        <f>IF(G655="",IF(G654="","",SUM(K$6:K654)),$H$6*(100%+$C$2/12)^$I$2*($C$2/12)/((100%+$C$2/12)^$I$2-1))</f>
        <v/>
      </c>
      <c r="P655" s="44" t="str">
        <f t="shared" si="80"/>
        <v/>
      </c>
      <c r="Q655" s="44" t="str">
        <f t="shared" si="85"/>
        <v/>
      </c>
      <c r="R655" s="2" t="str">
        <f t="shared" si="86"/>
        <v/>
      </c>
      <c r="S655" s="12" t="str">
        <f t="shared" si="81"/>
        <v/>
      </c>
    </row>
    <row r="656" spans="1:19" x14ac:dyDescent="0.35">
      <c r="A656" s="1" t="str">
        <f t="shared" si="82"/>
        <v/>
      </c>
      <c r="B656" s="2" t="str">
        <f t="shared" si="83"/>
        <v/>
      </c>
      <c r="C656" s="2" t="str">
        <f>IF(A656="",IF(A655="","",SUM($C$6:C655)),B656*$C$2/12)</f>
        <v/>
      </c>
      <c r="D656" s="2" t="str">
        <f>IF(A656="",IF(A655="","",SUM($D$6:D655)),($B$6/$I$2))</f>
        <v/>
      </c>
      <c r="E656" s="2" t="str">
        <f>IF(A656="",IF(A655="","",SUM($E$6:E655)),C656+D656)</f>
        <v/>
      </c>
      <c r="G656" s="1" t="str">
        <f t="shared" si="87"/>
        <v/>
      </c>
      <c r="H656" s="2" t="str">
        <f t="shared" si="84"/>
        <v/>
      </c>
      <c r="I656" s="2" t="str">
        <f>IF(G656="",IF(G655="","",SUM($I$6:I655)),H656*$C$2/12)</f>
        <v/>
      </c>
      <c r="J656" s="2" t="str">
        <f>IF(G656="",IF(G655="","",SUM($J$6:J655)),K656-I656)</f>
        <v/>
      </c>
      <c r="K656" s="2" t="str">
        <f>IF(G656="",IF(G655="","",SUM(K$6:K655)),$H$6*(100%+$C$2/12)^$I$2*($C$2/12)/((100%+$C$2/12)^$I$2-1))</f>
        <v/>
      </c>
      <c r="P656" s="44" t="str">
        <f t="shared" si="80"/>
        <v/>
      </c>
      <c r="Q656" s="44" t="str">
        <f t="shared" si="85"/>
        <v/>
      </c>
      <c r="R656" s="2" t="str">
        <f t="shared" si="86"/>
        <v/>
      </c>
      <c r="S656" s="12" t="str">
        <f t="shared" si="81"/>
        <v/>
      </c>
    </row>
    <row r="657" spans="1:19" x14ac:dyDescent="0.35">
      <c r="A657" s="1" t="str">
        <f t="shared" si="82"/>
        <v/>
      </c>
      <c r="B657" s="2" t="str">
        <f t="shared" si="83"/>
        <v/>
      </c>
      <c r="C657" s="2" t="str">
        <f>IF(A657="",IF(A656="","",SUM($C$6:C656)),B657*$C$2/12)</f>
        <v/>
      </c>
      <c r="D657" s="2" t="str">
        <f>IF(A657="",IF(A656="","",SUM($D$6:D656)),($B$6/$I$2))</f>
        <v/>
      </c>
      <c r="E657" s="2" t="str">
        <f>IF(A657="",IF(A656="","",SUM($E$6:E656)),C657+D657)</f>
        <v/>
      </c>
      <c r="G657" s="1" t="str">
        <f t="shared" si="87"/>
        <v/>
      </c>
      <c r="H657" s="2" t="str">
        <f t="shared" si="84"/>
        <v/>
      </c>
      <c r="I657" s="2" t="str">
        <f>IF(G657="",IF(G656="","",SUM($I$6:I656)),H657*$C$2/12)</f>
        <v/>
      </c>
      <c r="J657" s="2" t="str">
        <f>IF(G657="",IF(G656="","",SUM($J$6:J656)),K657-I657)</f>
        <v/>
      </c>
      <c r="K657" s="2" t="str">
        <f>IF(G657="",IF(G656="","",SUM(K$6:K656)),$H$6*(100%+$C$2/12)^$I$2*($C$2/12)/((100%+$C$2/12)^$I$2-1))</f>
        <v/>
      </c>
      <c r="P657" s="44" t="str">
        <f t="shared" si="80"/>
        <v/>
      </c>
      <c r="Q657" s="44" t="str">
        <f t="shared" si="85"/>
        <v/>
      </c>
      <c r="R657" s="2" t="str">
        <f t="shared" si="86"/>
        <v/>
      </c>
      <c r="S657" s="12" t="str">
        <f t="shared" si="81"/>
        <v/>
      </c>
    </row>
    <row r="658" spans="1:19" x14ac:dyDescent="0.35">
      <c r="A658" s="1" t="str">
        <f t="shared" si="82"/>
        <v/>
      </c>
      <c r="B658" s="2" t="str">
        <f t="shared" si="83"/>
        <v/>
      </c>
      <c r="C658" s="2" t="str">
        <f>IF(A658="",IF(A657="","",SUM($C$6:C657)),B658*$C$2/12)</f>
        <v/>
      </c>
      <c r="D658" s="2" t="str">
        <f>IF(A658="",IF(A657="","",SUM($D$6:D657)),($B$6/$I$2))</f>
        <v/>
      </c>
      <c r="E658" s="2" t="str">
        <f>IF(A658="",IF(A657="","",SUM($E$6:E657)),C658+D658)</f>
        <v/>
      </c>
      <c r="G658" s="1" t="str">
        <f t="shared" si="87"/>
        <v/>
      </c>
      <c r="H658" s="2" t="str">
        <f t="shared" si="84"/>
        <v/>
      </c>
      <c r="I658" s="2" t="str">
        <f>IF(G658="",IF(G657="","",SUM($I$6:I657)),H658*$C$2/12)</f>
        <v/>
      </c>
      <c r="J658" s="2" t="str">
        <f>IF(G658="",IF(G657="","",SUM($J$6:J657)),K658-I658)</f>
        <v/>
      </c>
      <c r="K658" s="2" t="str">
        <f>IF(G658="",IF(G657="","",SUM(K$6:K657)),$H$6*(100%+$C$2/12)^$I$2*($C$2/12)/((100%+$C$2/12)^$I$2-1))</f>
        <v/>
      </c>
      <c r="P658" s="44" t="str">
        <f t="shared" si="80"/>
        <v/>
      </c>
      <c r="Q658" s="44" t="str">
        <f t="shared" si="85"/>
        <v/>
      </c>
      <c r="R658" s="2" t="str">
        <f t="shared" si="86"/>
        <v/>
      </c>
      <c r="S658" s="12" t="str">
        <f t="shared" si="81"/>
        <v/>
      </c>
    </row>
    <row r="659" spans="1:19" x14ac:dyDescent="0.35">
      <c r="A659" s="1" t="str">
        <f t="shared" si="82"/>
        <v/>
      </c>
      <c r="B659" s="2" t="str">
        <f t="shared" si="83"/>
        <v/>
      </c>
      <c r="C659" s="2" t="str">
        <f>IF(A659="",IF(A658="","",SUM($C$6:C658)),B659*$C$2/12)</f>
        <v/>
      </c>
      <c r="D659" s="2" t="str">
        <f>IF(A659="",IF(A658="","",SUM($D$6:D658)),($B$6/$I$2))</f>
        <v/>
      </c>
      <c r="E659" s="2" t="str">
        <f>IF(A659="",IF(A658="","",SUM($E$6:E658)),C659+D659)</f>
        <v/>
      </c>
      <c r="G659" s="1" t="str">
        <f t="shared" si="87"/>
        <v/>
      </c>
      <c r="H659" s="2" t="str">
        <f t="shared" si="84"/>
        <v/>
      </c>
      <c r="I659" s="2" t="str">
        <f>IF(G659="",IF(G658="","",SUM($I$6:I658)),H659*$C$2/12)</f>
        <v/>
      </c>
      <c r="J659" s="2" t="str">
        <f>IF(G659="",IF(G658="","",SUM($J$6:J658)),K659-I659)</f>
        <v/>
      </c>
      <c r="K659" s="2" t="str">
        <f>IF(G659="",IF(G658="","",SUM(K$6:K658)),$H$6*(100%+$C$2/12)^$I$2*($C$2/12)/((100%+$C$2/12)^$I$2-1))</f>
        <v/>
      </c>
      <c r="P659" s="44" t="str">
        <f t="shared" si="80"/>
        <v/>
      </c>
      <c r="Q659" s="44" t="str">
        <f t="shared" si="85"/>
        <v/>
      </c>
      <c r="R659" s="2" t="str">
        <f t="shared" si="86"/>
        <v/>
      </c>
      <c r="S659" s="12" t="str">
        <f t="shared" si="81"/>
        <v/>
      </c>
    </row>
    <row r="660" spans="1:19" x14ac:dyDescent="0.35">
      <c r="A660" s="1" t="str">
        <f t="shared" si="82"/>
        <v/>
      </c>
      <c r="B660" s="2" t="str">
        <f t="shared" si="83"/>
        <v/>
      </c>
      <c r="C660" s="2" t="str">
        <f>IF(A660="",IF(A659="","",SUM($C$6:C659)),B660*$C$2/12)</f>
        <v/>
      </c>
      <c r="D660" s="2" t="str">
        <f>IF(A660="",IF(A659="","",SUM($D$6:D659)),($B$6/$I$2))</f>
        <v/>
      </c>
      <c r="E660" s="2" t="str">
        <f>IF(A660="",IF(A659="","",SUM($E$6:E659)),C660+D660)</f>
        <v/>
      </c>
      <c r="G660" s="1" t="str">
        <f t="shared" si="87"/>
        <v/>
      </c>
      <c r="H660" s="2" t="str">
        <f t="shared" si="84"/>
        <v/>
      </c>
      <c r="I660" s="2" t="str">
        <f>IF(G660="",IF(G659="","",SUM($I$6:I659)),H660*$C$2/12)</f>
        <v/>
      </c>
      <c r="J660" s="2" t="str">
        <f>IF(G660="",IF(G659="","",SUM($J$6:J659)),K660-I660)</f>
        <v/>
      </c>
      <c r="K660" s="2" t="str">
        <f>IF(G660="",IF(G659="","",SUM(K$6:K659)),$H$6*(100%+$C$2/12)^$I$2*($C$2/12)/((100%+$C$2/12)^$I$2-1))</f>
        <v/>
      </c>
      <c r="P660" s="44" t="str">
        <f t="shared" si="80"/>
        <v/>
      </c>
      <c r="Q660" s="44" t="str">
        <f t="shared" si="85"/>
        <v/>
      </c>
      <c r="R660" s="2" t="str">
        <f t="shared" si="86"/>
        <v/>
      </c>
      <c r="S660" s="12" t="str">
        <f t="shared" si="81"/>
        <v/>
      </c>
    </row>
    <row r="661" spans="1:19" x14ac:dyDescent="0.35">
      <c r="A661" s="1" t="str">
        <f t="shared" si="82"/>
        <v/>
      </c>
      <c r="B661" s="2" t="str">
        <f t="shared" si="83"/>
        <v/>
      </c>
      <c r="C661" s="2" t="str">
        <f>IF(A661="",IF(A660="","",SUM($C$6:C660)),B661*$C$2/12)</f>
        <v/>
      </c>
      <c r="D661" s="2" t="str">
        <f>IF(A661="",IF(A660="","",SUM($D$6:D660)),($B$6/$I$2))</f>
        <v/>
      </c>
      <c r="E661" s="2" t="str">
        <f>IF(A661="",IF(A660="","",SUM($E$6:E660)),C661+D661)</f>
        <v/>
      </c>
      <c r="G661" s="1" t="str">
        <f t="shared" si="87"/>
        <v/>
      </c>
      <c r="H661" s="2" t="str">
        <f t="shared" si="84"/>
        <v/>
      </c>
      <c r="I661" s="2" t="str">
        <f>IF(G661="",IF(G660="","",SUM($I$6:I660)),H661*$C$2/12)</f>
        <v/>
      </c>
      <c r="J661" s="2" t="str">
        <f>IF(G661="",IF(G660="","",SUM($J$6:J660)),K661-I661)</f>
        <v/>
      </c>
      <c r="K661" s="2" t="str">
        <f>IF(G661="",IF(G660="","",SUM(K$6:K660)),$H$6*(100%+$C$2/12)^$I$2*($C$2/12)/((100%+$C$2/12)^$I$2-1))</f>
        <v/>
      </c>
      <c r="P661" s="44" t="str">
        <f t="shared" si="80"/>
        <v/>
      </c>
      <c r="Q661" s="44" t="str">
        <f t="shared" si="85"/>
        <v/>
      </c>
      <c r="R661" s="2" t="str">
        <f t="shared" si="86"/>
        <v/>
      </c>
      <c r="S661" s="12" t="str">
        <f t="shared" si="81"/>
        <v/>
      </c>
    </row>
    <row r="662" spans="1:19" x14ac:dyDescent="0.35">
      <c r="A662" s="1" t="str">
        <f t="shared" si="82"/>
        <v/>
      </c>
      <c r="B662" s="2" t="str">
        <f t="shared" si="83"/>
        <v/>
      </c>
      <c r="C662" s="2" t="str">
        <f>IF(A662="",IF(A661="","",SUM($C$6:C661)),B662*$C$2/12)</f>
        <v/>
      </c>
      <c r="D662" s="2" t="str">
        <f>IF(A662="",IF(A661="","",SUM($D$6:D661)),($B$6/$I$2))</f>
        <v/>
      </c>
      <c r="E662" s="2" t="str">
        <f>IF(A662="",IF(A661="","",SUM($E$6:E661)),C662+D662)</f>
        <v/>
      </c>
      <c r="G662" s="1" t="str">
        <f t="shared" si="87"/>
        <v/>
      </c>
      <c r="H662" s="2" t="str">
        <f t="shared" si="84"/>
        <v/>
      </c>
      <c r="I662" s="2" t="str">
        <f>IF(G662="",IF(G661="","",SUM($I$6:I661)),H662*$C$2/12)</f>
        <v/>
      </c>
      <c r="J662" s="2" t="str">
        <f>IF(G662="",IF(G661="","",SUM($J$6:J661)),K662-I662)</f>
        <v/>
      </c>
      <c r="K662" s="2" t="str">
        <f>IF(G662="",IF(G661="","",SUM(K$6:K661)),$H$6*(100%+$C$2/12)^$I$2*($C$2/12)/((100%+$C$2/12)^$I$2-1))</f>
        <v/>
      </c>
      <c r="P662" s="44" t="str">
        <f t="shared" si="80"/>
        <v/>
      </c>
      <c r="Q662" s="44" t="str">
        <f t="shared" si="85"/>
        <v/>
      </c>
      <c r="R662" s="2" t="str">
        <f t="shared" si="86"/>
        <v/>
      </c>
      <c r="S662" s="12" t="str">
        <f t="shared" si="81"/>
        <v/>
      </c>
    </row>
    <row r="663" spans="1:19" x14ac:dyDescent="0.35">
      <c r="A663" s="1" t="str">
        <f t="shared" si="82"/>
        <v/>
      </c>
      <c r="B663" s="2" t="str">
        <f t="shared" si="83"/>
        <v/>
      </c>
      <c r="C663" s="2" t="str">
        <f>IF(A663="",IF(A662="","",SUM($C$6:C662)),B663*$C$2/12)</f>
        <v/>
      </c>
      <c r="D663" s="2" t="str">
        <f>IF(A663="",IF(A662="","",SUM($D$6:D662)),($B$6/$I$2))</f>
        <v/>
      </c>
      <c r="E663" s="2" t="str">
        <f>IF(A663="",IF(A662="","",SUM($E$6:E662)),C663+D663)</f>
        <v/>
      </c>
      <c r="G663" s="1" t="str">
        <f t="shared" si="87"/>
        <v/>
      </c>
      <c r="H663" s="2" t="str">
        <f t="shared" si="84"/>
        <v/>
      </c>
      <c r="I663" s="2" t="str">
        <f>IF(G663="",IF(G662="","",SUM($I$6:I662)),H663*$C$2/12)</f>
        <v/>
      </c>
      <c r="J663" s="2" t="str">
        <f>IF(G663="",IF(G662="","",SUM($J$6:J662)),K663-I663)</f>
        <v/>
      </c>
      <c r="K663" s="2" t="str">
        <f>IF(G663="",IF(G662="","",SUM(K$6:K662)),$H$6*(100%+$C$2/12)^$I$2*($C$2/12)/((100%+$C$2/12)^$I$2-1))</f>
        <v/>
      </c>
      <c r="P663" s="44" t="str">
        <f t="shared" si="80"/>
        <v/>
      </c>
      <c r="Q663" s="44" t="str">
        <f t="shared" si="85"/>
        <v/>
      </c>
      <c r="R663" s="2" t="str">
        <f t="shared" si="86"/>
        <v/>
      </c>
      <c r="S663" s="12" t="str">
        <f t="shared" si="81"/>
        <v/>
      </c>
    </row>
    <row r="664" spans="1:19" x14ac:dyDescent="0.35">
      <c r="A664" s="1" t="str">
        <f t="shared" si="82"/>
        <v/>
      </c>
      <c r="B664" s="2" t="str">
        <f t="shared" si="83"/>
        <v/>
      </c>
      <c r="C664" s="2" t="str">
        <f>IF(A664="",IF(A663="","",SUM($C$6:C663)),B664*$C$2/12)</f>
        <v/>
      </c>
      <c r="D664" s="2" t="str">
        <f>IF(A664="",IF(A663="","",SUM($D$6:D663)),($B$6/$I$2))</f>
        <v/>
      </c>
      <c r="E664" s="2" t="str">
        <f>IF(A664="",IF(A663="","",SUM($E$6:E663)),C664+D664)</f>
        <v/>
      </c>
      <c r="G664" s="1" t="str">
        <f t="shared" si="87"/>
        <v/>
      </c>
      <c r="H664" s="2" t="str">
        <f t="shared" si="84"/>
        <v/>
      </c>
      <c r="I664" s="2" t="str">
        <f>IF(G664="",IF(G663="","",SUM($I$6:I663)),H664*$C$2/12)</f>
        <v/>
      </c>
      <c r="J664" s="2" t="str">
        <f>IF(G664="",IF(G663="","",SUM($J$6:J663)),K664-I664)</f>
        <v/>
      </c>
      <c r="K664" s="2" t="str">
        <f>IF(G664="",IF(G663="","",SUM(K$6:K663)),$H$6*(100%+$C$2/12)^$I$2*($C$2/12)/((100%+$C$2/12)^$I$2-1))</f>
        <v/>
      </c>
      <c r="P664" s="44" t="str">
        <f t="shared" si="80"/>
        <v/>
      </c>
      <c r="Q664" s="44" t="str">
        <f t="shared" si="85"/>
        <v/>
      </c>
      <c r="R664" s="2" t="str">
        <f t="shared" si="86"/>
        <v/>
      </c>
      <c r="S664" s="12" t="str">
        <f t="shared" si="81"/>
        <v/>
      </c>
    </row>
    <row r="665" spans="1:19" x14ac:dyDescent="0.35">
      <c r="A665" s="1" t="str">
        <f t="shared" si="82"/>
        <v/>
      </c>
      <c r="B665" s="2" t="str">
        <f t="shared" si="83"/>
        <v/>
      </c>
      <c r="C665" s="2" t="str">
        <f>IF(A665="",IF(A664="","",SUM($C$6:C664)),B665*$C$2/12)</f>
        <v/>
      </c>
      <c r="D665" s="2" t="str">
        <f>IF(A665="",IF(A664="","",SUM($D$6:D664)),($B$6/$I$2))</f>
        <v/>
      </c>
      <c r="E665" s="2" t="str">
        <f>IF(A665="",IF(A664="","",SUM($E$6:E664)),C665+D665)</f>
        <v/>
      </c>
      <c r="G665" s="1" t="str">
        <f t="shared" si="87"/>
        <v/>
      </c>
      <c r="H665" s="2" t="str">
        <f t="shared" si="84"/>
        <v/>
      </c>
      <c r="I665" s="2" t="str">
        <f>IF(G665="",IF(G664="","",SUM($I$6:I664)),H665*$C$2/12)</f>
        <v/>
      </c>
      <c r="J665" s="2" t="str">
        <f>IF(G665="",IF(G664="","",SUM($J$6:J664)),K665-I665)</f>
        <v/>
      </c>
      <c r="K665" s="2" t="str">
        <f>IF(G665="",IF(G664="","",SUM(K$6:K664)),$H$6*(100%+$C$2/12)^$I$2*($C$2/12)/((100%+$C$2/12)^$I$2-1))</f>
        <v/>
      </c>
      <c r="P665" s="44" t="str">
        <f t="shared" si="80"/>
        <v/>
      </c>
      <c r="Q665" s="44" t="str">
        <f t="shared" si="85"/>
        <v/>
      </c>
      <c r="R665" s="2" t="str">
        <f t="shared" si="86"/>
        <v/>
      </c>
      <c r="S665" s="12" t="str">
        <f t="shared" si="81"/>
        <v/>
      </c>
    </row>
    <row r="666" spans="1:19" x14ac:dyDescent="0.35">
      <c r="A666" s="1" t="str">
        <f t="shared" si="82"/>
        <v/>
      </c>
      <c r="B666" s="2" t="str">
        <f t="shared" si="83"/>
        <v/>
      </c>
      <c r="C666" s="2" t="str">
        <f>IF(A666="",IF(A665="","",SUM($C$6:C665)),B666*$C$2/12)</f>
        <v/>
      </c>
      <c r="D666" s="2" t="str">
        <f>IF(A666="",IF(A665="","",SUM($D$6:D665)),($B$6/$I$2))</f>
        <v/>
      </c>
      <c r="E666" s="2" t="str">
        <f>IF(A666="",IF(A665="","",SUM($E$6:E665)),C666+D666)</f>
        <v/>
      </c>
      <c r="G666" s="1" t="str">
        <f t="shared" si="87"/>
        <v/>
      </c>
      <c r="H666" s="2" t="str">
        <f t="shared" si="84"/>
        <v/>
      </c>
      <c r="I666" s="2" t="str">
        <f>IF(G666="",IF(G665="","",SUM($I$6:I665)),H666*$C$2/12)</f>
        <v/>
      </c>
      <c r="J666" s="2" t="str">
        <f>IF(G666="",IF(G665="","",SUM($J$6:J665)),K666-I666)</f>
        <v/>
      </c>
      <c r="K666" s="2" t="str">
        <f>IF(G666="",IF(G665="","",SUM(K$6:K665)),$H$6*(100%+$C$2/12)^$I$2*($C$2/12)/((100%+$C$2/12)^$I$2-1))</f>
        <v/>
      </c>
      <c r="P666" s="44" t="str">
        <f t="shared" si="80"/>
        <v/>
      </c>
      <c r="Q666" s="44" t="str">
        <f t="shared" si="85"/>
        <v/>
      </c>
      <c r="R666" s="2" t="str">
        <f t="shared" si="86"/>
        <v/>
      </c>
      <c r="S666" s="12" t="str">
        <f t="shared" si="81"/>
        <v/>
      </c>
    </row>
    <row r="667" spans="1:19" x14ac:dyDescent="0.35">
      <c r="A667" s="1" t="str">
        <f t="shared" si="82"/>
        <v/>
      </c>
      <c r="B667" s="2" t="str">
        <f t="shared" si="83"/>
        <v/>
      </c>
      <c r="C667" s="2" t="str">
        <f>IF(A667="",IF(A666="","",SUM($C$6:C666)),B667*$C$2/12)</f>
        <v/>
      </c>
      <c r="D667" s="2" t="str">
        <f>IF(A667="",IF(A666="","",SUM($D$6:D666)),($B$6/$I$2))</f>
        <v/>
      </c>
      <c r="E667" s="2" t="str">
        <f>IF(A667="",IF(A666="","",SUM($E$6:E666)),C667+D667)</f>
        <v/>
      </c>
      <c r="G667" s="1" t="str">
        <f t="shared" si="87"/>
        <v/>
      </c>
      <c r="H667" s="2" t="str">
        <f t="shared" si="84"/>
        <v/>
      </c>
      <c r="I667" s="2" t="str">
        <f>IF(G667="",IF(G666="","",SUM($I$6:I666)),H667*$C$2/12)</f>
        <v/>
      </c>
      <c r="J667" s="2" t="str">
        <f>IF(G667="",IF(G666="","",SUM($J$6:J666)),K667-I667)</f>
        <v/>
      </c>
      <c r="K667" s="2" t="str">
        <f>IF(G667="",IF(G666="","",SUM(K$6:K666)),$H$6*(100%+$C$2/12)^$I$2*($C$2/12)/((100%+$C$2/12)^$I$2-1))</f>
        <v/>
      </c>
      <c r="P667" s="44" t="str">
        <f t="shared" ref="P667:P730" si="88">IF(A667="","",D667/B667)</f>
        <v/>
      </c>
      <c r="Q667" s="44" t="str">
        <f t="shared" si="85"/>
        <v/>
      </c>
      <c r="R667" s="2" t="str">
        <f t="shared" si="86"/>
        <v/>
      </c>
      <c r="S667" s="12" t="str">
        <f t="shared" si="81"/>
        <v/>
      </c>
    </row>
    <row r="668" spans="1:19" x14ac:dyDescent="0.35">
      <c r="A668" s="1" t="str">
        <f t="shared" si="82"/>
        <v/>
      </c>
      <c r="B668" s="2" t="str">
        <f t="shared" si="83"/>
        <v/>
      </c>
      <c r="C668" s="2" t="str">
        <f>IF(A668="",IF(A667="","",SUM($C$6:C667)),B668*$C$2/12)</f>
        <v/>
      </c>
      <c r="D668" s="2" t="str">
        <f>IF(A668="",IF(A667="","",SUM($D$6:D667)),($B$6/$I$2))</f>
        <v/>
      </c>
      <c r="E668" s="2" t="str">
        <f>IF(A668="",IF(A667="","",SUM($E$6:E667)),C668+D668)</f>
        <v/>
      </c>
      <c r="G668" s="1" t="str">
        <f t="shared" si="87"/>
        <v/>
      </c>
      <c r="H668" s="2" t="str">
        <f t="shared" si="84"/>
        <v/>
      </c>
      <c r="I668" s="2" t="str">
        <f>IF(G668="",IF(G667="","",SUM($I$6:I667)),H668*$C$2/12)</f>
        <v/>
      </c>
      <c r="J668" s="2" t="str">
        <f>IF(G668="",IF(G667="","",SUM($J$6:J667)),K668-I668)</f>
        <v/>
      </c>
      <c r="K668" s="2" t="str">
        <f>IF(G668="",IF(G667="","",SUM(K$6:K667)),$H$6*(100%+$C$2/12)^$I$2*($C$2/12)/((100%+$C$2/12)^$I$2-1))</f>
        <v/>
      </c>
      <c r="P668" s="44" t="str">
        <f t="shared" si="88"/>
        <v/>
      </c>
      <c r="Q668" s="44" t="str">
        <f t="shared" si="85"/>
        <v/>
      </c>
      <c r="R668" s="2" t="str">
        <f t="shared" si="86"/>
        <v/>
      </c>
      <c r="S668" s="12" t="str">
        <f t="shared" si="81"/>
        <v/>
      </c>
    </row>
    <row r="669" spans="1:19" x14ac:dyDescent="0.35">
      <c r="A669" s="1" t="str">
        <f t="shared" si="82"/>
        <v/>
      </c>
      <c r="B669" s="2" t="str">
        <f t="shared" si="83"/>
        <v/>
      </c>
      <c r="C669" s="2" t="str">
        <f>IF(A669="",IF(A668="","",SUM($C$6:C668)),B669*$C$2/12)</f>
        <v/>
      </c>
      <c r="D669" s="2" t="str">
        <f>IF(A669="",IF(A668="","",SUM($D$6:D668)),($B$6/$I$2))</f>
        <v/>
      </c>
      <c r="E669" s="2" t="str">
        <f>IF(A669="",IF(A668="","",SUM($E$6:E668)),C669+D669)</f>
        <v/>
      </c>
      <c r="G669" s="1" t="str">
        <f t="shared" si="87"/>
        <v/>
      </c>
      <c r="H669" s="2" t="str">
        <f t="shared" si="84"/>
        <v/>
      </c>
      <c r="I669" s="2" t="str">
        <f>IF(G669="",IF(G668="","",SUM($I$6:I668)),H669*$C$2/12)</f>
        <v/>
      </c>
      <c r="J669" s="2" t="str">
        <f>IF(G669="",IF(G668="","",SUM($J$6:J668)),K669-I669)</f>
        <v/>
      </c>
      <c r="K669" s="2" t="str">
        <f>IF(G669="",IF(G668="","",SUM(K$6:K668)),$H$6*(100%+$C$2/12)^$I$2*($C$2/12)/((100%+$C$2/12)^$I$2-1))</f>
        <v/>
      </c>
      <c r="P669" s="44" t="str">
        <f t="shared" si="88"/>
        <v/>
      </c>
      <c r="Q669" s="44" t="str">
        <f t="shared" si="85"/>
        <v/>
      </c>
      <c r="R669" s="2" t="str">
        <f t="shared" si="86"/>
        <v/>
      </c>
      <c r="S669" s="12" t="str">
        <f t="shared" si="81"/>
        <v/>
      </c>
    </row>
    <row r="670" spans="1:19" x14ac:dyDescent="0.35">
      <c r="A670" s="1" t="str">
        <f t="shared" si="82"/>
        <v/>
      </c>
      <c r="B670" s="2" t="str">
        <f t="shared" si="83"/>
        <v/>
      </c>
      <c r="C670" s="2" t="str">
        <f>IF(A670="",IF(A669="","",SUM($C$6:C669)),B670*$C$2/12)</f>
        <v/>
      </c>
      <c r="D670" s="2" t="str">
        <f>IF(A670="",IF(A669="","",SUM($D$6:D669)),($B$6/$I$2))</f>
        <v/>
      </c>
      <c r="E670" s="2" t="str">
        <f>IF(A670="",IF(A669="","",SUM($E$6:E669)),C670+D670)</f>
        <v/>
      </c>
      <c r="G670" s="1" t="str">
        <f t="shared" si="87"/>
        <v/>
      </c>
      <c r="H670" s="2" t="str">
        <f t="shared" si="84"/>
        <v/>
      </c>
      <c r="I670" s="2" t="str">
        <f>IF(G670="",IF(G669="","",SUM($I$6:I669)),H670*$C$2/12)</f>
        <v/>
      </c>
      <c r="J670" s="2" t="str">
        <f>IF(G670="",IF(G669="","",SUM($J$6:J669)),K670-I670)</f>
        <v/>
      </c>
      <c r="K670" s="2" t="str">
        <f>IF(G670="",IF(G669="","",SUM(K$6:K669)),$H$6*(100%+$C$2/12)^$I$2*($C$2/12)/((100%+$C$2/12)^$I$2-1))</f>
        <v/>
      </c>
      <c r="P670" s="44" t="str">
        <f t="shared" si="88"/>
        <v/>
      </c>
      <c r="Q670" s="44" t="str">
        <f t="shared" si="85"/>
        <v/>
      </c>
      <c r="R670" s="2" t="str">
        <f t="shared" si="86"/>
        <v/>
      </c>
      <c r="S670" s="12" t="str">
        <f t="shared" si="81"/>
        <v/>
      </c>
    </row>
    <row r="671" spans="1:19" x14ac:dyDescent="0.35">
      <c r="A671" s="1" t="str">
        <f t="shared" si="82"/>
        <v/>
      </c>
      <c r="B671" s="2" t="str">
        <f t="shared" si="83"/>
        <v/>
      </c>
      <c r="C671" s="2" t="str">
        <f>IF(A671="",IF(A670="","",SUM($C$6:C670)),B671*$C$2/12)</f>
        <v/>
      </c>
      <c r="D671" s="2" t="str">
        <f>IF(A671="",IF(A670="","",SUM($D$6:D670)),($B$6/$I$2))</f>
        <v/>
      </c>
      <c r="E671" s="2" t="str">
        <f>IF(A671="",IF(A670="","",SUM($E$6:E670)),C671+D671)</f>
        <v/>
      </c>
      <c r="G671" s="1" t="str">
        <f t="shared" si="87"/>
        <v/>
      </c>
      <c r="H671" s="2" t="str">
        <f t="shared" si="84"/>
        <v/>
      </c>
      <c r="I671" s="2" t="str">
        <f>IF(G671="",IF(G670="","",SUM($I$6:I670)),H671*$C$2/12)</f>
        <v/>
      </c>
      <c r="J671" s="2" t="str">
        <f>IF(G671="",IF(G670="","",SUM($J$6:J670)),K671-I671)</f>
        <v/>
      </c>
      <c r="K671" s="2" t="str">
        <f>IF(G671="",IF(G670="","",SUM(K$6:K670)),$H$6*(100%+$C$2/12)^$I$2*($C$2/12)/((100%+$C$2/12)^$I$2-1))</f>
        <v/>
      </c>
      <c r="P671" s="44" t="str">
        <f t="shared" si="88"/>
        <v/>
      </c>
      <c r="Q671" s="44" t="str">
        <f t="shared" si="85"/>
        <v/>
      </c>
      <c r="R671" s="2" t="str">
        <f t="shared" si="86"/>
        <v/>
      </c>
      <c r="S671" s="12" t="str">
        <f t="shared" si="81"/>
        <v/>
      </c>
    </row>
    <row r="672" spans="1:19" x14ac:dyDescent="0.35">
      <c r="A672" s="1" t="str">
        <f t="shared" si="82"/>
        <v/>
      </c>
      <c r="B672" s="2" t="str">
        <f t="shared" si="83"/>
        <v/>
      </c>
      <c r="C672" s="2" t="str">
        <f>IF(A672="",IF(A671="","",SUM($C$6:C671)),B672*$C$2/12)</f>
        <v/>
      </c>
      <c r="D672" s="2" t="str">
        <f>IF(A672="",IF(A671="","",SUM($D$6:D671)),($B$6/$I$2))</f>
        <v/>
      </c>
      <c r="E672" s="2" t="str">
        <f>IF(A672="",IF(A671="","",SUM($E$6:E671)),C672+D672)</f>
        <v/>
      </c>
      <c r="G672" s="1" t="str">
        <f t="shared" si="87"/>
        <v/>
      </c>
      <c r="H672" s="2" t="str">
        <f t="shared" si="84"/>
        <v/>
      </c>
      <c r="I672" s="2" t="str">
        <f>IF(G672="",IF(G671="","",SUM($I$6:I671)),H672*$C$2/12)</f>
        <v/>
      </c>
      <c r="J672" s="2" t="str">
        <f>IF(G672="",IF(G671="","",SUM($J$6:J671)),K672-I672)</f>
        <v/>
      </c>
      <c r="K672" s="2" t="str">
        <f>IF(G672="",IF(G671="","",SUM(K$6:K671)),$H$6*(100%+$C$2/12)^$I$2*($C$2/12)/((100%+$C$2/12)^$I$2-1))</f>
        <v/>
      </c>
      <c r="P672" s="44" t="str">
        <f t="shared" si="88"/>
        <v/>
      </c>
      <c r="Q672" s="44" t="str">
        <f t="shared" si="85"/>
        <v/>
      </c>
      <c r="R672" s="2" t="str">
        <f t="shared" si="86"/>
        <v/>
      </c>
      <c r="S672" s="12" t="str">
        <f t="shared" si="81"/>
        <v/>
      </c>
    </row>
    <row r="673" spans="1:19" x14ac:dyDescent="0.35">
      <c r="A673" s="1" t="str">
        <f t="shared" si="82"/>
        <v/>
      </c>
      <c r="B673" s="2" t="str">
        <f t="shared" si="83"/>
        <v/>
      </c>
      <c r="C673" s="2" t="str">
        <f>IF(A673="",IF(A672="","",SUM($C$6:C672)),B673*$C$2/12)</f>
        <v/>
      </c>
      <c r="D673" s="2" t="str">
        <f>IF(A673="",IF(A672="","",SUM($D$6:D672)),($B$6/$I$2))</f>
        <v/>
      </c>
      <c r="E673" s="2" t="str">
        <f>IF(A673="",IF(A672="","",SUM($E$6:E672)),C673+D673)</f>
        <v/>
      </c>
      <c r="G673" s="1" t="str">
        <f t="shared" si="87"/>
        <v/>
      </c>
      <c r="H673" s="2" t="str">
        <f t="shared" si="84"/>
        <v/>
      </c>
      <c r="I673" s="2" t="str">
        <f>IF(G673="",IF(G672="","",SUM($I$6:I672)),H673*$C$2/12)</f>
        <v/>
      </c>
      <c r="J673" s="2" t="str">
        <f>IF(G673="",IF(G672="","",SUM($J$6:J672)),K673-I673)</f>
        <v/>
      </c>
      <c r="K673" s="2" t="str">
        <f>IF(G673="",IF(G672="","",SUM(K$6:K672)),$H$6*(100%+$C$2/12)^$I$2*($C$2/12)/((100%+$C$2/12)^$I$2-1))</f>
        <v/>
      </c>
      <c r="P673" s="44" t="str">
        <f t="shared" si="88"/>
        <v/>
      </c>
      <c r="Q673" s="44" t="str">
        <f t="shared" si="85"/>
        <v/>
      </c>
      <c r="R673" s="2" t="str">
        <f t="shared" si="86"/>
        <v/>
      </c>
      <c r="S673" s="12" t="str">
        <f t="shared" si="81"/>
        <v/>
      </c>
    </row>
    <row r="674" spans="1:19" x14ac:dyDescent="0.35">
      <c r="A674" s="1" t="str">
        <f t="shared" si="82"/>
        <v/>
      </c>
      <c r="B674" s="2" t="str">
        <f t="shared" si="83"/>
        <v/>
      </c>
      <c r="C674" s="2" t="str">
        <f>IF(A674="",IF(A673="","",SUM($C$6:C673)),B674*$C$2/12)</f>
        <v/>
      </c>
      <c r="D674" s="2" t="str">
        <f>IF(A674="",IF(A673="","",SUM($D$6:D673)),($B$6/$I$2))</f>
        <v/>
      </c>
      <c r="E674" s="2" t="str">
        <f>IF(A674="",IF(A673="","",SUM($E$6:E673)),C674+D674)</f>
        <v/>
      </c>
      <c r="G674" s="1" t="str">
        <f t="shared" si="87"/>
        <v/>
      </c>
      <c r="H674" s="2" t="str">
        <f t="shared" si="84"/>
        <v/>
      </c>
      <c r="I674" s="2" t="str">
        <f>IF(G674="",IF(G673="","",SUM($I$6:I673)),H674*$C$2/12)</f>
        <v/>
      </c>
      <c r="J674" s="2" t="str">
        <f>IF(G674="",IF(G673="","",SUM($J$6:J673)),K674-I674)</f>
        <v/>
      </c>
      <c r="K674" s="2" t="str">
        <f>IF(G674="",IF(G673="","",SUM(K$6:K673)),$H$6*(100%+$C$2/12)^$I$2*($C$2/12)/((100%+$C$2/12)^$I$2-1))</f>
        <v/>
      </c>
      <c r="P674" s="44" t="str">
        <f t="shared" si="88"/>
        <v/>
      </c>
      <c r="Q674" s="44" t="str">
        <f t="shared" si="85"/>
        <v/>
      </c>
      <c r="R674" s="2" t="str">
        <f t="shared" si="86"/>
        <v/>
      </c>
      <c r="S674" s="12" t="str">
        <f t="shared" si="81"/>
        <v/>
      </c>
    </row>
    <row r="675" spans="1:19" x14ac:dyDescent="0.35">
      <c r="A675" s="1" t="str">
        <f t="shared" si="82"/>
        <v/>
      </c>
      <c r="B675" s="2" t="str">
        <f t="shared" si="83"/>
        <v/>
      </c>
      <c r="C675" s="2" t="str">
        <f>IF(A675="",IF(A674="","",SUM($C$6:C674)),B675*$C$2/12)</f>
        <v/>
      </c>
      <c r="D675" s="2" t="str">
        <f>IF(A675="",IF(A674="","",SUM($D$6:D674)),($B$6/$I$2))</f>
        <v/>
      </c>
      <c r="E675" s="2" t="str">
        <f>IF(A675="",IF(A674="","",SUM($E$6:E674)),C675+D675)</f>
        <v/>
      </c>
      <c r="G675" s="1" t="str">
        <f t="shared" si="87"/>
        <v/>
      </c>
      <c r="H675" s="2" t="str">
        <f t="shared" si="84"/>
        <v/>
      </c>
      <c r="I675" s="2" t="str">
        <f>IF(G675="",IF(G674="","",SUM($I$6:I674)),H675*$C$2/12)</f>
        <v/>
      </c>
      <c r="J675" s="2" t="str">
        <f>IF(G675="",IF(G674="","",SUM($J$6:J674)),K675-I675)</f>
        <v/>
      </c>
      <c r="K675" s="2" t="str">
        <f>IF(G675="",IF(G674="","",SUM(K$6:K674)),$H$6*(100%+$C$2/12)^$I$2*($C$2/12)/((100%+$C$2/12)^$I$2-1))</f>
        <v/>
      </c>
      <c r="P675" s="44" t="str">
        <f t="shared" si="88"/>
        <v/>
      </c>
      <c r="Q675" s="44" t="str">
        <f t="shared" si="85"/>
        <v/>
      </c>
      <c r="R675" s="2" t="str">
        <f t="shared" si="86"/>
        <v/>
      </c>
      <c r="S675" s="12" t="str">
        <f t="shared" si="81"/>
        <v/>
      </c>
    </row>
    <row r="676" spans="1:19" x14ac:dyDescent="0.35">
      <c r="A676" s="1" t="str">
        <f t="shared" si="82"/>
        <v/>
      </c>
      <c r="B676" s="2" t="str">
        <f t="shared" si="83"/>
        <v/>
      </c>
      <c r="C676" s="2" t="str">
        <f>IF(A676="",IF(A675="","",SUM($C$6:C675)),B676*$C$2/12)</f>
        <v/>
      </c>
      <c r="D676" s="2" t="str">
        <f>IF(A676="",IF(A675="","",SUM($D$6:D675)),($B$6/$I$2))</f>
        <v/>
      </c>
      <c r="E676" s="2" t="str">
        <f>IF(A676="",IF(A675="","",SUM($E$6:E675)),C676+D676)</f>
        <v/>
      </c>
      <c r="G676" s="1" t="str">
        <f t="shared" si="87"/>
        <v/>
      </c>
      <c r="H676" s="2" t="str">
        <f t="shared" si="84"/>
        <v/>
      </c>
      <c r="I676" s="2" t="str">
        <f>IF(G676="",IF(G675="","",SUM($I$6:I675)),H676*$C$2/12)</f>
        <v/>
      </c>
      <c r="J676" s="2" t="str">
        <f>IF(G676="",IF(G675="","",SUM($J$6:J675)),K676-I676)</f>
        <v/>
      </c>
      <c r="K676" s="2" t="str">
        <f>IF(G676="",IF(G675="","",SUM(K$6:K675)),$H$6*(100%+$C$2/12)^$I$2*($C$2/12)/((100%+$C$2/12)^$I$2-1))</f>
        <v/>
      </c>
      <c r="P676" s="44" t="str">
        <f t="shared" si="88"/>
        <v/>
      </c>
      <c r="Q676" s="44" t="str">
        <f t="shared" si="85"/>
        <v/>
      </c>
      <c r="R676" s="2" t="str">
        <f t="shared" si="86"/>
        <v/>
      </c>
      <c r="S676" s="12" t="str">
        <f t="shared" si="81"/>
        <v/>
      </c>
    </row>
    <row r="677" spans="1:19" x14ac:dyDescent="0.35">
      <c r="A677" s="1" t="str">
        <f t="shared" si="82"/>
        <v/>
      </c>
      <c r="B677" s="2" t="str">
        <f t="shared" si="83"/>
        <v/>
      </c>
      <c r="C677" s="2" t="str">
        <f>IF(A677="",IF(A676="","",SUM($C$6:C676)),B677*$C$2/12)</f>
        <v/>
      </c>
      <c r="D677" s="2" t="str">
        <f>IF(A677="",IF(A676="","",SUM($D$6:D676)),($B$6/$I$2))</f>
        <v/>
      </c>
      <c r="E677" s="2" t="str">
        <f>IF(A677="",IF(A676="","",SUM($E$6:E676)),C677+D677)</f>
        <v/>
      </c>
      <c r="G677" s="1" t="str">
        <f t="shared" si="87"/>
        <v/>
      </c>
      <c r="H677" s="2" t="str">
        <f t="shared" si="84"/>
        <v/>
      </c>
      <c r="I677" s="2" t="str">
        <f>IF(G677="",IF(G676="","",SUM($I$6:I676)),H677*$C$2/12)</f>
        <v/>
      </c>
      <c r="J677" s="2" t="str">
        <f>IF(G677="",IF(G676="","",SUM($J$6:J676)),K677-I677)</f>
        <v/>
      </c>
      <c r="K677" s="2" t="str">
        <f>IF(G677="",IF(G676="","",SUM(K$6:K676)),$H$6*(100%+$C$2/12)^$I$2*($C$2/12)/((100%+$C$2/12)^$I$2-1))</f>
        <v/>
      </c>
      <c r="P677" s="44" t="str">
        <f t="shared" si="88"/>
        <v/>
      </c>
      <c r="Q677" s="44" t="str">
        <f t="shared" si="85"/>
        <v/>
      </c>
      <c r="R677" s="2" t="str">
        <f t="shared" si="86"/>
        <v/>
      </c>
      <c r="S677" s="12" t="str">
        <f t="shared" si="81"/>
        <v/>
      </c>
    </row>
    <row r="678" spans="1:19" x14ac:dyDescent="0.35">
      <c r="A678" s="1" t="str">
        <f t="shared" si="82"/>
        <v/>
      </c>
      <c r="B678" s="2" t="str">
        <f t="shared" si="83"/>
        <v/>
      </c>
      <c r="C678" s="2" t="str">
        <f>IF(A678="",IF(A677="","",SUM($C$6:C677)),B678*$C$2/12)</f>
        <v/>
      </c>
      <c r="D678" s="2" t="str">
        <f>IF(A678="",IF(A677="","",SUM($D$6:D677)),($B$6/$I$2))</f>
        <v/>
      </c>
      <c r="E678" s="2" t="str">
        <f>IF(A678="",IF(A677="","",SUM($E$6:E677)),C678+D678)</f>
        <v/>
      </c>
      <c r="G678" s="1" t="str">
        <f t="shared" si="87"/>
        <v/>
      </c>
      <c r="H678" s="2" t="str">
        <f t="shared" si="84"/>
        <v/>
      </c>
      <c r="I678" s="2" t="str">
        <f>IF(G678="",IF(G677="","",SUM($I$6:I677)),H678*$C$2/12)</f>
        <v/>
      </c>
      <c r="J678" s="2" t="str">
        <f>IF(G678="",IF(G677="","",SUM($J$6:J677)),K678-I678)</f>
        <v/>
      </c>
      <c r="K678" s="2" t="str">
        <f>IF(G678="",IF(G677="","",SUM(K$6:K677)),$H$6*(100%+$C$2/12)^$I$2*($C$2/12)/((100%+$C$2/12)^$I$2-1))</f>
        <v/>
      </c>
      <c r="P678" s="44" t="str">
        <f t="shared" si="88"/>
        <v/>
      </c>
      <c r="Q678" s="44" t="str">
        <f t="shared" si="85"/>
        <v/>
      </c>
      <c r="R678" s="2" t="str">
        <f t="shared" si="86"/>
        <v/>
      </c>
      <c r="S678" s="12" t="str">
        <f t="shared" si="81"/>
        <v/>
      </c>
    </row>
    <row r="679" spans="1:19" x14ac:dyDescent="0.35">
      <c r="A679" s="1" t="str">
        <f t="shared" si="82"/>
        <v/>
      </c>
      <c r="B679" s="2" t="str">
        <f t="shared" si="83"/>
        <v/>
      </c>
      <c r="C679" s="2" t="str">
        <f>IF(A679="",IF(A678="","",SUM($C$6:C678)),B679*$C$2/12)</f>
        <v/>
      </c>
      <c r="D679" s="2" t="str">
        <f>IF(A679="",IF(A678="","",SUM($D$6:D678)),($B$6/$I$2))</f>
        <v/>
      </c>
      <c r="E679" s="2" t="str">
        <f>IF(A679="",IF(A678="","",SUM($E$6:E678)),C679+D679)</f>
        <v/>
      </c>
      <c r="G679" s="1" t="str">
        <f t="shared" si="87"/>
        <v/>
      </c>
      <c r="H679" s="2" t="str">
        <f t="shared" si="84"/>
        <v/>
      </c>
      <c r="I679" s="2" t="str">
        <f>IF(G679="",IF(G678="","",SUM($I$6:I678)),H679*$C$2/12)</f>
        <v/>
      </c>
      <c r="J679" s="2" t="str">
        <f>IF(G679="",IF(G678="","",SUM($J$6:J678)),K679-I679)</f>
        <v/>
      </c>
      <c r="K679" s="2" t="str">
        <f>IF(G679="",IF(G678="","",SUM(K$6:K678)),$H$6*(100%+$C$2/12)^$I$2*($C$2/12)/((100%+$C$2/12)^$I$2-1))</f>
        <v/>
      </c>
      <c r="P679" s="44" t="str">
        <f t="shared" si="88"/>
        <v/>
      </c>
      <c r="Q679" s="44" t="str">
        <f t="shared" si="85"/>
        <v/>
      </c>
      <c r="R679" s="2" t="str">
        <f t="shared" si="86"/>
        <v/>
      </c>
      <c r="S679" s="12" t="str">
        <f t="shared" si="81"/>
        <v/>
      </c>
    </row>
    <row r="680" spans="1:19" x14ac:dyDescent="0.35">
      <c r="A680" s="1" t="str">
        <f t="shared" si="82"/>
        <v/>
      </c>
      <c r="B680" s="2" t="str">
        <f t="shared" si="83"/>
        <v/>
      </c>
      <c r="C680" s="2" t="str">
        <f>IF(A680="",IF(A679="","",SUM($C$6:C679)),B680*$C$2/12)</f>
        <v/>
      </c>
      <c r="D680" s="2" t="str">
        <f>IF(A680="",IF(A679="","",SUM($D$6:D679)),($B$6/$I$2))</f>
        <v/>
      </c>
      <c r="E680" s="2" t="str">
        <f>IF(A680="",IF(A679="","",SUM($E$6:E679)),C680+D680)</f>
        <v/>
      </c>
      <c r="G680" s="1" t="str">
        <f t="shared" si="87"/>
        <v/>
      </c>
      <c r="H680" s="2" t="str">
        <f t="shared" si="84"/>
        <v/>
      </c>
      <c r="I680" s="2" t="str">
        <f>IF(G680="",IF(G679="","",SUM($I$6:I679)),H680*$C$2/12)</f>
        <v/>
      </c>
      <c r="J680" s="2" t="str">
        <f>IF(G680="",IF(G679="","",SUM($J$6:J679)),K680-I680)</f>
        <v/>
      </c>
      <c r="K680" s="2" t="str">
        <f>IF(G680="",IF(G679="","",SUM(K$6:K679)),$H$6*(100%+$C$2/12)^$I$2*($C$2/12)/((100%+$C$2/12)^$I$2-1))</f>
        <v/>
      </c>
      <c r="P680" s="44" t="str">
        <f t="shared" si="88"/>
        <v/>
      </c>
      <c r="Q680" s="44" t="str">
        <f t="shared" si="85"/>
        <v/>
      </c>
      <c r="R680" s="2" t="str">
        <f t="shared" si="86"/>
        <v/>
      </c>
      <c r="S680" s="12" t="str">
        <f t="shared" si="81"/>
        <v/>
      </c>
    </row>
    <row r="681" spans="1:19" x14ac:dyDescent="0.35">
      <c r="A681" s="1" t="str">
        <f t="shared" si="82"/>
        <v/>
      </c>
      <c r="B681" s="2" t="str">
        <f t="shared" si="83"/>
        <v/>
      </c>
      <c r="C681" s="2" t="str">
        <f>IF(A681="",IF(A680="","",SUM($C$6:C680)),B681*$C$2/12)</f>
        <v/>
      </c>
      <c r="D681" s="2" t="str">
        <f>IF(A681="",IF(A680="","",SUM($D$6:D680)),($B$6/$I$2))</f>
        <v/>
      </c>
      <c r="E681" s="2" t="str">
        <f>IF(A681="",IF(A680="","",SUM($E$6:E680)),C681+D681)</f>
        <v/>
      </c>
      <c r="G681" s="1" t="str">
        <f t="shared" si="87"/>
        <v/>
      </c>
      <c r="H681" s="2" t="str">
        <f t="shared" si="84"/>
        <v/>
      </c>
      <c r="I681" s="2" t="str">
        <f>IF(G681="",IF(G680="","",SUM($I$6:I680)),H681*$C$2/12)</f>
        <v/>
      </c>
      <c r="J681" s="2" t="str">
        <f>IF(G681="",IF(G680="","",SUM($J$6:J680)),K681-I681)</f>
        <v/>
      </c>
      <c r="K681" s="2" t="str">
        <f>IF(G681="",IF(G680="","",SUM(K$6:K680)),$H$6*(100%+$C$2/12)^$I$2*($C$2/12)/((100%+$C$2/12)^$I$2-1))</f>
        <v/>
      </c>
      <c r="P681" s="44" t="str">
        <f t="shared" si="88"/>
        <v/>
      </c>
      <c r="Q681" s="44" t="str">
        <f t="shared" si="85"/>
        <v/>
      </c>
      <c r="R681" s="2" t="str">
        <f t="shared" si="86"/>
        <v/>
      </c>
      <c r="S681" s="12" t="str">
        <f t="shared" si="81"/>
        <v/>
      </c>
    </row>
    <row r="682" spans="1:19" x14ac:dyDescent="0.35">
      <c r="A682" s="1" t="str">
        <f t="shared" si="82"/>
        <v/>
      </c>
      <c r="B682" s="2" t="str">
        <f t="shared" si="83"/>
        <v/>
      </c>
      <c r="C682" s="2" t="str">
        <f>IF(A682="",IF(A681="","",SUM($C$6:C681)),B682*$C$2/12)</f>
        <v/>
      </c>
      <c r="D682" s="2" t="str">
        <f>IF(A682="",IF(A681="","",SUM($D$6:D681)),($B$6/$I$2))</f>
        <v/>
      </c>
      <c r="E682" s="2" t="str">
        <f>IF(A682="",IF(A681="","",SUM($E$6:E681)),C682+D682)</f>
        <v/>
      </c>
      <c r="G682" s="1" t="str">
        <f t="shared" si="87"/>
        <v/>
      </c>
      <c r="H682" s="2" t="str">
        <f t="shared" si="84"/>
        <v/>
      </c>
      <c r="I682" s="2" t="str">
        <f>IF(G682="",IF(G681="","",SUM($I$6:I681)),H682*$C$2/12)</f>
        <v/>
      </c>
      <c r="J682" s="2" t="str">
        <f>IF(G682="",IF(G681="","",SUM($J$6:J681)),K682-I682)</f>
        <v/>
      </c>
      <c r="K682" s="2" t="str">
        <f>IF(G682="",IF(G681="","",SUM(K$6:K681)),$H$6*(100%+$C$2/12)^$I$2*($C$2/12)/((100%+$C$2/12)^$I$2-1))</f>
        <v/>
      </c>
      <c r="P682" s="44" t="str">
        <f t="shared" si="88"/>
        <v/>
      </c>
      <c r="Q682" s="44" t="str">
        <f t="shared" si="85"/>
        <v/>
      </c>
      <c r="R682" s="2" t="str">
        <f t="shared" si="86"/>
        <v/>
      </c>
      <c r="S682" s="12" t="str">
        <f t="shared" si="81"/>
        <v/>
      </c>
    </row>
    <row r="683" spans="1:19" x14ac:dyDescent="0.35">
      <c r="A683" s="1" t="str">
        <f t="shared" si="82"/>
        <v/>
      </c>
      <c r="B683" s="2" t="str">
        <f t="shared" si="83"/>
        <v/>
      </c>
      <c r="C683" s="2" t="str">
        <f>IF(A683="",IF(A682="","",SUM($C$6:C682)),B683*$C$2/12)</f>
        <v/>
      </c>
      <c r="D683" s="2" t="str">
        <f>IF(A683="",IF(A682="","",SUM($D$6:D682)),($B$6/$I$2))</f>
        <v/>
      </c>
      <c r="E683" s="2" t="str">
        <f>IF(A683="",IF(A682="","",SUM($E$6:E682)),C683+D683)</f>
        <v/>
      </c>
      <c r="G683" s="1" t="str">
        <f t="shared" si="87"/>
        <v/>
      </c>
      <c r="H683" s="2" t="str">
        <f t="shared" si="84"/>
        <v/>
      </c>
      <c r="I683" s="2" t="str">
        <f>IF(G683="",IF(G682="","",SUM($I$6:I682)),H683*$C$2/12)</f>
        <v/>
      </c>
      <c r="J683" s="2" t="str">
        <f>IF(G683="",IF(G682="","",SUM($J$6:J682)),K683-I683)</f>
        <v/>
      </c>
      <c r="K683" s="2" t="str">
        <f>IF(G683="",IF(G682="","",SUM(K$6:K682)),$H$6*(100%+$C$2/12)^$I$2*($C$2/12)/((100%+$C$2/12)^$I$2-1))</f>
        <v/>
      </c>
      <c r="P683" s="44" t="str">
        <f t="shared" si="88"/>
        <v/>
      </c>
      <c r="Q683" s="44" t="str">
        <f t="shared" si="85"/>
        <v/>
      </c>
      <c r="R683" s="2" t="str">
        <f t="shared" si="86"/>
        <v/>
      </c>
      <c r="S683" s="12" t="str">
        <f t="shared" si="81"/>
        <v/>
      </c>
    </row>
    <row r="684" spans="1:19" x14ac:dyDescent="0.35">
      <c r="A684" s="1" t="str">
        <f t="shared" si="82"/>
        <v/>
      </c>
      <c r="B684" s="2" t="str">
        <f t="shared" si="83"/>
        <v/>
      </c>
      <c r="C684" s="2" t="str">
        <f>IF(A684="",IF(A683="","",SUM($C$6:C683)),B684*$C$2/12)</f>
        <v/>
      </c>
      <c r="D684" s="2" t="str">
        <f>IF(A684="",IF(A683="","",SUM($D$6:D683)),($B$6/$I$2))</f>
        <v/>
      </c>
      <c r="E684" s="2" t="str">
        <f>IF(A684="",IF(A683="","",SUM($E$6:E683)),C684+D684)</f>
        <v/>
      </c>
      <c r="G684" s="1" t="str">
        <f t="shared" si="87"/>
        <v/>
      </c>
      <c r="H684" s="2" t="str">
        <f t="shared" si="84"/>
        <v/>
      </c>
      <c r="I684" s="2" t="str">
        <f>IF(G684="",IF(G683="","",SUM($I$6:I683)),H684*$C$2/12)</f>
        <v/>
      </c>
      <c r="J684" s="2" t="str">
        <f>IF(G684="",IF(G683="","",SUM($J$6:J683)),K684-I684)</f>
        <v/>
      </c>
      <c r="K684" s="2" t="str">
        <f>IF(G684="",IF(G683="","",SUM(K$6:K683)),$H$6*(100%+$C$2/12)^$I$2*($C$2/12)/((100%+$C$2/12)^$I$2-1))</f>
        <v/>
      </c>
      <c r="P684" s="44" t="str">
        <f t="shared" si="88"/>
        <v/>
      </c>
      <c r="Q684" s="44" t="str">
        <f t="shared" si="85"/>
        <v/>
      </c>
      <c r="R684" s="2" t="str">
        <f t="shared" si="86"/>
        <v/>
      </c>
      <c r="S684" s="12" t="str">
        <f t="shared" si="81"/>
        <v/>
      </c>
    </row>
    <row r="685" spans="1:19" x14ac:dyDescent="0.35">
      <c r="A685" s="1" t="str">
        <f t="shared" si="82"/>
        <v/>
      </c>
      <c r="B685" s="2" t="str">
        <f t="shared" si="83"/>
        <v/>
      </c>
      <c r="C685" s="2" t="str">
        <f>IF(A685="",IF(A684="","",SUM($C$6:C684)),B685*$C$2/12)</f>
        <v/>
      </c>
      <c r="D685" s="2" t="str">
        <f>IF(A685="",IF(A684="","",SUM($D$6:D684)),($B$6/$I$2))</f>
        <v/>
      </c>
      <c r="E685" s="2" t="str">
        <f>IF(A685="",IF(A684="","",SUM($E$6:E684)),C685+D685)</f>
        <v/>
      </c>
      <c r="G685" s="1" t="str">
        <f t="shared" si="87"/>
        <v/>
      </c>
      <c r="H685" s="2" t="str">
        <f t="shared" si="84"/>
        <v/>
      </c>
      <c r="I685" s="2" t="str">
        <f>IF(G685="",IF(G684="","",SUM($I$6:I684)),H685*$C$2/12)</f>
        <v/>
      </c>
      <c r="J685" s="2" t="str">
        <f>IF(G685="",IF(G684="","",SUM($J$6:J684)),K685-I685)</f>
        <v/>
      </c>
      <c r="K685" s="2" t="str">
        <f>IF(G685="",IF(G684="","",SUM(K$6:K684)),$H$6*(100%+$C$2/12)^$I$2*($C$2/12)/((100%+$C$2/12)^$I$2-1))</f>
        <v/>
      </c>
      <c r="P685" s="44" t="str">
        <f t="shared" si="88"/>
        <v/>
      </c>
      <c r="Q685" s="44" t="str">
        <f t="shared" si="85"/>
        <v/>
      </c>
      <c r="R685" s="2" t="str">
        <f t="shared" si="86"/>
        <v/>
      </c>
      <c r="S685" s="12" t="str">
        <f t="shared" si="81"/>
        <v/>
      </c>
    </row>
    <row r="686" spans="1:19" x14ac:dyDescent="0.35">
      <c r="A686" s="1" t="str">
        <f t="shared" si="82"/>
        <v/>
      </c>
      <c r="B686" s="2" t="str">
        <f t="shared" si="83"/>
        <v/>
      </c>
      <c r="C686" s="2" t="str">
        <f>IF(A686="",IF(A685="","",SUM($C$6:C685)),B686*$C$2/12)</f>
        <v/>
      </c>
      <c r="D686" s="2" t="str">
        <f>IF(A686="",IF(A685="","",SUM($D$6:D685)),($B$6/$I$2))</f>
        <v/>
      </c>
      <c r="E686" s="2" t="str">
        <f>IF(A686="",IF(A685="","",SUM($E$6:E685)),C686+D686)</f>
        <v/>
      </c>
      <c r="G686" s="1" t="str">
        <f t="shared" si="87"/>
        <v/>
      </c>
      <c r="H686" s="2" t="str">
        <f t="shared" si="84"/>
        <v/>
      </c>
      <c r="I686" s="2" t="str">
        <f>IF(G686="",IF(G685="","",SUM($I$6:I685)),H686*$C$2/12)</f>
        <v/>
      </c>
      <c r="J686" s="2" t="str">
        <f>IF(G686="",IF(G685="","",SUM($J$6:J685)),K686-I686)</f>
        <v/>
      </c>
      <c r="K686" s="2" t="str">
        <f>IF(G686="",IF(G685="","",SUM(K$6:K685)),$H$6*(100%+$C$2/12)^$I$2*($C$2/12)/((100%+$C$2/12)^$I$2-1))</f>
        <v/>
      </c>
      <c r="P686" s="44" t="str">
        <f t="shared" si="88"/>
        <v/>
      </c>
      <c r="Q686" s="44" t="str">
        <f t="shared" si="85"/>
        <v/>
      </c>
      <c r="R686" s="2" t="str">
        <f t="shared" si="86"/>
        <v/>
      </c>
      <c r="S686" s="12" t="str">
        <f t="shared" si="81"/>
        <v/>
      </c>
    </row>
    <row r="687" spans="1:19" x14ac:dyDescent="0.35">
      <c r="A687" s="1" t="str">
        <f t="shared" si="82"/>
        <v/>
      </c>
      <c r="B687" s="2" t="str">
        <f t="shared" si="83"/>
        <v/>
      </c>
      <c r="C687" s="2" t="str">
        <f>IF(A687="",IF(A686="","",SUM($C$6:C686)),B687*$C$2/12)</f>
        <v/>
      </c>
      <c r="D687" s="2" t="str">
        <f>IF(A687="",IF(A686="","",SUM($D$6:D686)),($B$6/$I$2))</f>
        <v/>
      </c>
      <c r="E687" s="2" t="str">
        <f>IF(A687="",IF(A686="","",SUM($E$6:E686)),C687+D687)</f>
        <v/>
      </c>
      <c r="G687" s="1" t="str">
        <f t="shared" si="87"/>
        <v/>
      </c>
      <c r="H687" s="2" t="str">
        <f t="shared" si="84"/>
        <v/>
      </c>
      <c r="I687" s="2" t="str">
        <f>IF(G687="",IF(G686="","",SUM($I$6:I686)),H687*$C$2/12)</f>
        <v/>
      </c>
      <c r="J687" s="2" t="str">
        <f>IF(G687="",IF(G686="","",SUM($J$6:J686)),K687-I687)</f>
        <v/>
      </c>
      <c r="K687" s="2" t="str">
        <f>IF(G687="",IF(G686="","",SUM(K$6:K686)),$H$6*(100%+$C$2/12)^$I$2*($C$2/12)/((100%+$C$2/12)^$I$2-1))</f>
        <v/>
      </c>
      <c r="P687" s="44" t="str">
        <f t="shared" si="88"/>
        <v/>
      </c>
      <c r="Q687" s="44" t="str">
        <f t="shared" si="85"/>
        <v/>
      </c>
      <c r="R687" s="2" t="str">
        <f t="shared" si="86"/>
        <v/>
      </c>
      <c r="S687" s="12" t="str">
        <f t="shared" si="81"/>
        <v/>
      </c>
    </row>
    <row r="688" spans="1:19" x14ac:dyDescent="0.35">
      <c r="A688" s="1" t="str">
        <f t="shared" si="82"/>
        <v/>
      </c>
      <c r="B688" s="2" t="str">
        <f t="shared" si="83"/>
        <v/>
      </c>
      <c r="C688" s="2" t="str">
        <f>IF(A688="",IF(A687="","",SUM($C$6:C687)),B688*$C$2/12)</f>
        <v/>
      </c>
      <c r="D688" s="2" t="str">
        <f>IF(A688="",IF(A687="","",SUM($D$6:D687)),($B$6/$I$2))</f>
        <v/>
      </c>
      <c r="E688" s="2" t="str">
        <f>IF(A688="",IF(A687="","",SUM($E$6:E687)),C688+D688)</f>
        <v/>
      </c>
      <c r="G688" s="1" t="str">
        <f t="shared" si="87"/>
        <v/>
      </c>
      <c r="H688" s="2" t="str">
        <f t="shared" si="84"/>
        <v/>
      </c>
      <c r="I688" s="2" t="str">
        <f>IF(G688="",IF(G687="","",SUM($I$6:I687)),H688*$C$2/12)</f>
        <v/>
      </c>
      <c r="J688" s="2" t="str">
        <f>IF(G688="",IF(G687="","",SUM($J$6:J687)),K688-I688)</f>
        <v/>
      </c>
      <c r="K688" s="2" t="str">
        <f>IF(G688="",IF(G687="","",SUM(K$6:K687)),$H$6*(100%+$C$2/12)^$I$2*($C$2/12)/((100%+$C$2/12)^$I$2-1))</f>
        <v/>
      </c>
      <c r="P688" s="44" t="str">
        <f t="shared" si="88"/>
        <v/>
      </c>
      <c r="Q688" s="44" t="str">
        <f t="shared" si="85"/>
        <v/>
      </c>
      <c r="R688" s="2" t="str">
        <f t="shared" si="86"/>
        <v/>
      </c>
      <c r="S688" s="12" t="str">
        <f t="shared" si="81"/>
        <v/>
      </c>
    </row>
    <row r="689" spans="1:19" x14ac:dyDescent="0.35">
      <c r="A689" s="1" t="str">
        <f t="shared" si="82"/>
        <v/>
      </c>
      <c r="B689" s="2" t="str">
        <f t="shared" si="83"/>
        <v/>
      </c>
      <c r="C689" s="2" t="str">
        <f>IF(A689="",IF(A688="","",SUM($C$6:C688)),B689*$C$2/12)</f>
        <v/>
      </c>
      <c r="D689" s="2" t="str">
        <f>IF(A689="",IF(A688="","",SUM($D$6:D688)),($B$6/$I$2))</f>
        <v/>
      </c>
      <c r="E689" s="2" t="str">
        <f>IF(A689="",IF(A688="","",SUM($E$6:E688)),C689+D689)</f>
        <v/>
      </c>
      <c r="G689" s="1" t="str">
        <f t="shared" si="87"/>
        <v/>
      </c>
      <c r="H689" s="2" t="str">
        <f t="shared" si="84"/>
        <v/>
      </c>
      <c r="I689" s="2" t="str">
        <f>IF(G689="",IF(G688="","",SUM($I$6:I688)),H689*$C$2/12)</f>
        <v/>
      </c>
      <c r="J689" s="2" t="str">
        <f>IF(G689="",IF(G688="","",SUM($J$6:J688)),K689-I689)</f>
        <v/>
      </c>
      <c r="K689" s="2" t="str">
        <f>IF(G689="",IF(G688="","",SUM(K$6:K688)),$H$6*(100%+$C$2/12)^$I$2*($C$2/12)/((100%+$C$2/12)^$I$2-1))</f>
        <v/>
      </c>
      <c r="P689" s="44" t="str">
        <f t="shared" si="88"/>
        <v/>
      </c>
      <c r="Q689" s="44" t="str">
        <f t="shared" si="85"/>
        <v/>
      </c>
      <c r="R689" s="2" t="str">
        <f t="shared" si="86"/>
        <v/>
      </c>
      <c r="S689" s="12" t="str">
        <f t="shared" si="81"/>
        <v/>
      </c>
    </row>
    <row r="690" spans="1:19" x14ac:dyDescent="0.35">
      <c r="A690" s="1" t="str">
        <f t="shared" si="82"/>
        <v/>
      </c>
      <c r="B690" s="2" t="str">
        <f t="shared" si="83"/>
        <v/>
      </c>
      <c r="C690" s="2" t="str">
        <f>IF(A690="",IF(A689="","",SUM($C$6:C689)),B690*$C$2/12)</f>
        <v/>
      </c>
      <c r="D690" s="2" t="str">
        <f>IF(A690="",IF(A689="","",SUM($D$6:D689)),($B$6/$I$2))</f>
        <v/>
      </c>
      <c r="E690" s="2" t="str">
        <f>IF(A690="",IF(A689="","",SUM($E$6:E689)),C690+D690)</f>
        <v/>
      </c>
      <c r="G690" s="1" t="str">
        <f t="shared" si="87"/>
        <v/>
      </c>
      <c r="H690" s="2" t="str">
        <f t="shared" si="84"/>
        <v/>
      </c>
      <c r="I690" s="2" t="str">
        <f>IF(G690="",IF(G689="","",SUM($I$6:I689)),H690*$C$2/12)</f>
        <v/>
      </c>
      <c r="J690" s="2" t="str">
        <f>IF(G690="",IF(G689="","",SUM($J$6:J689)),K690-I690)</f>
        <v/>
      </c>
      <c r="K690" s="2" t="str">
        <f>IF(G690="",IF(G689="","",SUM(K$6:K689)),$H$6*(100%+$C$2/12)^$I$2*($C$2/12)/((100%+$C$2/12)^$I$2-1))</f>
        <v/>
      </c>
      <c r="P690" s="44" t="str">
        <f t="shared" si="88"/>
        <v/>
      </c>
      <c r="Q690" s="44" t="str">
        <f t="shared" si="85"/>
        <v/>
      </c>
      <c r="R690" s="2" t="str">
        <f t="shared" si="86"/>
        <v/>
      </c>
      <c r="S690" s="12" t="str">
        <f t="shared" si="81"/>
        <v/>
      </c>
    </row>
    <row r="691" spans="1:19" x14ac:dyDescent="0.35">
      <c r="A691" s="1" t="str">
        <f t="shared" si="82"/>
        <v/>
      </c>
      <c r="B691" s="2" t="str">
        <f t="shared" si="83"/>
        <v/>
      </c>
      <c r="C691" s="2" t="str">
        <f>IF(A691="",IF(A690="","",SUM($C$6:C690)),B691*$C$2/12)</f>
        <v/>
      </c>
      <c r="D691" s="2" t="str">
        <f>IF(A691="",IF(A690="","",SUM($D$6:D690)),($B$6/$I$2))</f>
        <v/>
      </c>
      <c r="E691" s="2" t="str">
        <f>IF(A691="",IF(A690="","",SUM($E$6:E690)),C691+D691)</f>
        <v/>
      </c>
      <c r="G691" s="1" t="str">
        <f t="shared" si="87"/>
        <v/>
      </c>
      <c r="H691" s="2" t="str">
        <f t="shared" si="84"/>
        <v/>
      </c>
      <c r="I691" s="2" t="str">
        <f>IF(G691="",IF(G690="","",SUM($I$6:I690)),H691*$C$2/12)</f>
        <v/>
      </c>
      <c r="J691" s="2" t="str">
        <f>IF(G691="",IF(G690="","",SUM($J$6:J690)),K691-I691)</f>
        <v/>
      </c>
      <c r="K691" s="2" t="str">
        <f>IF(G691="",IF(G690="","",SUM(K$6:K690)),$H$6*(100%+$C$2/12)^$I$2*($C$2/12)/((100%+$C$2/12)^$I$2-1))</f>
        <v/>
      </c>
      <c r="P691" s="44" t="str">
        <f t="shared" si="88"/>
        <v/>
      </c>
      <c r="Q691" s="44" t="str">
        <f t="shared" si="85"/>
        <v/>
      </c>
      <c r="R691" s="2" t="str">
        <f t="shared" si="86"/>
        <v/>
      </c>
      <c r="S691" s="12" t="str">
        <f t="shared" ref="S691:S754" si="89">IF(A691="", "",(R691-B691)/R691)</f>
        <v/>
      </c>
    </row>
    <row r="692" spans="1:19" x14ac:dyDescent="0.35">
      <c r="A692" s="1" t="str">
        <f t="shared" si="82"/>
        <v/>
      </c>
      <c r="B692" s="2" t="str">
        <f t="shared" si="83"/>
        <v/>
      </c>
      <c r="C692" s="2" t="str">
        <f>IF(A692="",IF(A691="","",SUM($C$6:C691)),B692*$C$2/12)</f>
        <v/>
      </c>
      <c r="D692" s="2" t="str">
        <f>IF(A692="",IF(A691="","",SUM($D$6:D691)),($B$6/$I$2))</f>
        <v/>
      </c>
      <c r="E692" s="2" t="str">
        <f>IF(A692="",IF(A691="","",SUM($E$6:E691)),C692+D692)</f>
        <v/>
      </c>
      <c r="G692" s="1" t="str">
        <f t="shared" si="87"/>
        <v/>
      </c>
      <c r="H692" s="2" t="str">
        <f t="shared" si="84"/>
        <v/>
      </c>
      <c r="I692" s="2" t="str">
        <f>IF(G692="",IF(G691="","",SUM($I$6:I691)),H692*$C$2/12)</f>
        <v/>
      </c>
      <c r="J692" s="2" t="str">
        <f>IF(G692="",IF(G691="","",SUM($J$6:J691)),K692-I692)</f>
        <v/>
      </c>
      <c r="K692" s="2" t="str">
        <f>IF(G692="",IF(G691="","",SUM(K$6:K691)),$H$6*(100%+$C$2/12)^$I$2*($C$2/12)/((100%+$C$2/12)^$I$2-1))</f>
        <v/>
      </c>
      <c r="P692" s="44" t="str">
        <f t="shared" si="88"/>
        <v/>
      </c>
      <c r="Q692" s="44" t="str">
        <f t="shared" si="85"/>
        <v/>
      </c>
      <c r="R692" s="2" t="str">
        <f t="shared" si="86"/>
        <v/>
      </c>
      <c r="S692" s="12" t="str">
        <f t="shared" si="89"/>
        <v/>
      </c>
    </row>
    <row r="693" spans="1:19" x14ac:dyDescent="0.35">
      <c r="A693" s="1" t="str">
        <f t="shared" si="82"/>
        <v/>
      </c>
      <c r="B693" s="2" t="str">
        <f t="shared" si="83"/>
        <v/>
      </c>
      <c r="C693" s="2" t="str">
        <f>IF(A693="",IF(A692="","",SUM($C$6:C692)),B693*$C$2/12)</f>
        <v/>
      </c>
      <c r="D693" s="2" t="str">
        <f>IF(A693="",IF(A692="","",SUM($D$6:D692)),($B$6/$I$2))</f>
        <v/>
      </c>
      <c r="E693" s="2" t="str">
        <f>IF(A693="",IF(A692="","",SUM($E$6:E692)),C693+D693)</f>
        <v/>
      </c>
      <c r="G693" s="1" t="str">
        <f t="shared" si="87"/>
        <v/>
      </c>
      <c r="H693" s="2" t="str">
        <f t="shared" si="84"/>
        <v/>
      </c>
      <c r="I693" s="2" t="str">
        <f>IF(G693="",IF(G692="","",SUM($I$6:I692)),H693*$C$2/12)</f>
        <v/>
      </c>
      <c r="J693" s="2" t="str">
        <f>IF(G693="",IF(G692="","",SUM($J$6:J692)),K693-I693)</f>
        <v/>
      </c>
      <c r="K693" s="2" t="str">
        <f>IF(G693="",IF(G692="","",SUM(K$6:K692)),$H$6*(100%+$C$2/12)^$I$2*($C$2/12)/((100%+$C$2/12)^$I$2-1))</f>
        <v/>
      </c>
      <c r="P693" s="44" t="str">
        <f t="shared" si="88"/>
        <v/>
      </c>
      <c r="Q693" s="44" t="str">
        <f t="shared" si="85"/>
        <v/>
      </c>
      <c r="R693" s="2" t="str">
        <f t="shared" si="86"/>
        <v/>
      </c>
      <c r="S693" s="12" t="str">
        <f t="shared" si="89"/>
        <v/>
      </c>
    </row>
    <row r="694" spans="1:19" x14ac:dyDescent="0.35">
      <c r="A694" s="1" t="str">
        <f t="shared" si="82"/>
        <v/>
      </c>
      <c r="B694" s="2" t="str">
        <f t="shared" si="83"/>
        <v/>
      </c>
      <c r="C694" s="2" t="str">
        <f>IF(A694="",IF(A693="","",SUM($C$6:C693)),B694*$C$2/12)</f>
        <v/>
      </c>
      <c r="D694" s="2" t="str">
        <f>IF(A694="",IF(A693="","",SUM($D$6:D693)),($B$6/$I$2))</f>
        <v/>
      </c>
      <c r="E694" s="2" t="str">
        <f>IF(A694="",IF(A693="","",SUM($E$6:E693)),C694+D694)</f>
        <v/>
      </c>
      <c r="G694" s="1" t="str">
        <f t="shared" si="87"/>
        <v/>
      </c>
      <c r="H694" s="2" t="str">
        <f t="shared" si="84"/>
        <v/>
      </c>
      <c r="I694" s="2" t="str">
        <f>IF(G694="",IF(G693="","",SUM($I$6:I693)),H694*$C$2/12)</f>
        <v/>
      </c>
      <c r="J694" s="2" t="str">
        <f>IF(G694="",IF(G693="","",SUM($J$6:J693)),K694-I694)</f>
        <v/>
      </c>
      <c r="K694" s="2" t="str">
        <f>IF(G694="",IF(G693="","",SUM(K$6:K693)),$H$6*(100%+$C$2/12)^$I$2*($C$2/12)/((100%+$C$2/12)^$I$2-1))</f>
        <v/>
      </c>
      <c r="P694" s="44" t="str">
        <f t="shared" si="88"/>
        <v/>
      </c>
      <c r="Q694" s="44" t="str">
        <f t="shared" si="85"/>
        <v/>
      </c>
      <c r="R694" s="2" t="str">
        <f t="shared" si="86"/>
        <v/>
      </c>
      <c r="S694" s="12" t="str">
        <f t="shared" si="89"/>
        <v/>
      </c>
    </row>
    <row r="695" spans="1:19" x14ac:dyDescent="0.35">
      <c r="A695" s="1" t="str">
        <f t="shared" si="82"/>
        <v/>
      </c>
      <c r="B695" s="2" t="str">
        <f t="shared" si="83"/>
        <v/>
      </c>
      <c r="C695" s="2" t="str">
        <f>IF(A695="",IF(A694="","",SUM($C$6:C694)),B695*$C$2/12)</f>
        <v/>
      </c>
      <c r="D695" s="2" t="str">
        <f>IF(A695="",IF(A694="","",SUM($D$6:D694)),($B$6/$I$2))</f>
        <v/>
      </c>
      <c r="E695" s="2" t="str">
        <f>IF(A695="",IF(A694="","",SUM($E$6:E694)),C695+D695)</f>
        <v/>
      </c>
      <c r="G695" s="1" t="str">
        <f t="shared" si="87"/>
        <v/>
      </c>
      <c r="H695" s="2" t="str">
        <f t="shared" si="84"/>
        <v/>
      </c>
      <c r="I695" s="2" t="str">
        <f>IF(G695="",IF(G694="","",SUM($I$6:I694)),H695*$C$2/12)</f>
        <v/>
      </c>
      <c r="J695" s="2" t="str">
        <f>IF(G695="",IF(G694="","",SUM($J$6:J694)),K695-I695)</f>
        <v/>
      </c>
      <c r="K695" s="2" t="str">
        <f>IF(G695="",IF(G694="","",SUM(K$6:K694)),$H$6*(100%+$C$2/12)^$I$2*($C$2/12)/((100%+$C$2/12)^$I$2-1))</f>
        <v/>
      </c>
      <c r="P695" s="44" t="str">
        <f t="shared" si="88"/>
        <v/>
      </c>
      <c r="Q695" s="44" t="str">
        <f t="shared" si="85"/>
        <v/>
      </c>
      <c r="R695" s="2" t="str">
        <f t="shared" si="86"/>
        <v/>
      </c>
      <c r="S695" s="12" t="str">
        <f t="shared" si="89"/>
        <v/>
      </c>
    </row>
    <row r="696" spans="1:19" x14ac:dyDescent="0.35">
      <c r="A696" s="1" t="str">
        <f t="shared" si="82"/>
        <v/>
      </c>
      <c r="B696" s="2" t="str">
        <f t="shared" si="83"/>
        <v/>
      </c>
      <c r="C696" s="2" t="str">
        <f>IF(A696="",IF(A695="","",SUM($C$6:C695)),B696*$C$2/12)</f>
        <v/>
      </c>
      <c r="D696" s="2" t="str">
        <f>IF(A696="",IF(A695="","",SUM($D$6:D695)),($B$6/$I$2))</f>
        <v/>
      </c>
      <c r="E696" s="2" t="str">
        <f>IF(A696="",IF(A695="","",SUM($E$6:E695)),C696+D696)</f>
        <v/>
      </c>
      <c r="G696" s="1" t="str">
        <f t="shared" si="87"/>
        <v/>
      </c>
      <c r="H696" s="2" t="str">
        <f t="shared" si="84"/>
        <v/>
      </c>
      <c r="I696" s="2" t="str">
        <f>IF(G696="",IF(G695="","",SUM($I$6:I695)),H696*$C$2/12)</f>
        <v/>
      </c>
      <c r="J696" s="2" t="str">
        <f>IF(G696="",IF(G695="","",SUM($J$6:J695)),K696-I696)</f>
        <v/>
      </c>
      <c r="K696" s="2" t="str">
        <f>IF(G696="",IF(G695="","",SUM(K$6:K695)),$H$6*(100%+$C$2/12)^$I$2*($C$2/12)/((100%+$C$2/12)^$I$2-1))</f>
        <v/>
      </c>
      <c r="P696" s="44" t="str">
        <f t="shared" si="88"/>
        <v/>
      </c>
      <c r="Q696" s="44" t="str">
        <f t="shared" si="85"/>
        <v/>
      </c>
      <c r="R696" s="2" t="str">
        <f t="shared" si="86"/>
        <v/>
      </c>
      <c r="S696" s="12" t="str">
        <f t="shared" si="89"/>
        <v/>
      </c>
    </row>
    <row r="697" spans="1:19" x14ac:dyDescent="0.35">
      <c r="A697" s="1" t="str">
        <f t="shared" si="82"/>
        <v/>
      </c>
      <c r="B697" s="2" t="str">
        <f t="shared" si="83"/>
        <v/>
      </c>
      <c r="C697" s="2" t="str">
        <f>IF(A697="",IF(A696="","",SUM($C$6:C696)),B697*$C$2/12)</f>
        <v/>
      </c>
      <c r="D697" s="2" t="str">
        <f>IF(A697="",IF(A696="","",SUM($D$6:D696)),($B$6/$I$2))</f>
        <v/>
      </c>
      <c r="E697" s="2" t="str">
        <f>IF(A697="",IF(A696="","",SUM($E$6:E696)),C697+D697)</f>
        <v/>
      </c>
      <c r="G697" s="1" t="str">
        <f t="shared" si="87"/>
        <v/>
      </c>
      <c r="H697" s="2" t="str">
        <f t="shared" si="84"/>
        <v/>
      </c>
      <c r="I697" s="2" t="str">
        <f>IF(G697="",IF(G696="","",SUM($I$6:I696)),H697*$C$2/12)</f>
        <v/>
      </c>
      <c r="J697" s="2" t="str">
        <f>IF(G697="",IF(G696="","",SUM($J$6:J696)),K697-I697)</f>
        <v/>
      </c>
      <c r="K697" s="2" t="str">
        <f>IF(G697="",IF(G696="","",SUM(K$6:K696)),$H$6*(100%+$C$2/12)^$I$2*($C$2/12)/((100%+$C$2/12)^$I$2-1))</f>
        <v/>
      </c>
      <c r="P697" s="44" t="str">
        <f t="shared" si="88"/>
        <v/>
      </c>
      <c r="Q697" s="44" t="str">
        <f t="shared" si="85"/>
        <v/>
      </c>
      <c r="R697" s="2" t="str">
        <f t="shared" si="86"/>
        <v/>
      </c>
      <c r="S697" s="12" t="str">
        <f t="shared" si="89"/>
        <v/>
      </c>
    </row>
    <row r="698" spans="1:19" x14ac:dyDescent="0.35">
      <c r="A698" s="1" t="str">
        <f t="shared" si="82"/>
        <v/>
      </c>
      <c r="B698" s="2" t="str">
        <f t="shared" si="83"/>
        <v/>
      </c>
      <c r="C698" s="2" t="str">
        <f>IF(A698="",IF(A697="","",SUM($C$6:C697)),B698*$C$2/12)</f>
        <v/>
      </c>
      <c r="D698" s="2" t="str">
        <f>IF(A698="",IF(A697="","",SUM($D$6:D697)),($B$6/$I$2))</f>
        <v/>
      </c>
      <c r="E698" s="2" t="str">
        <f>IF(A698="",IF(A697="","",SUM($E$6:E697)),C698+D698)</f>
        <v/>
      </c>
      <c r="G698" s="1" t="str">
        <f t="shared" si="87"/>
        <v/>
      </c>
      <c r="H698" s="2" t="str">
        <f t="shared" si="84"/>
        <v/>
      </c>
      <c r="I698" s="2" t="str">
        <f>IF(G698="",IF(G697="","",SUM($I$6:I697)),H698*$C$2/12)</f>
        <v/>
      </c>
      <c r="J698" s="2" t="str">
        <f>IF(G698="",IF(G697="","",SUM($J$6:J697)),K698-I698)</f>
        <v/>
      </c>
      <c r="K698" s="2" t="str">
        <f>IF(G698="",IF(G697="","",SUM(K$6:K697)),$H$6*(100%+$C$2/12)^$I$2*($C$2/12)/((100%+$C$2/12)^$I$2-1))</f>
        <v/>
      </c>
      <c r="P698" s="44" t="str">
        <f t="shared" si="88"/>
        <v/>
      </c>
      <c r="Q698" s="44" t="str">
        <f t="shared" si="85"/>
        <v/>
      </c>
      <c r="R698" s="2" t="str">
        <f t="shared" si="86"/>
        <v/>
      </c>
      <c r="S698" s="12" t="str">
        <f t="shared" si="89"/>
        <v/>
      </c>
    </row>
    <row r="699" spans="1:19" x14ac:dyDescent="0.35">
      <c r="A699" s="1" t="str">
        <f t="shared" si="82"/>
        <v/>
      </c>
      <c r="B699" s="2" t="str">
        <f t="shared" si="83"/>
        <v/>
      </c>
      <c r="C699" s="2" t="str">
        <f>IF(A699="",IF(A698="","",SUM($C$6:C698)),B699*$C$2/12)</f>
        <v/>
      </c>
      <c r="D699" s="2" t="str">
        <f>IF(A699="",IF(A698="","",SUM($D$6:D698)),($B$6/$I$2))</f>
        <v/>
      </c>
      <c r="E699" s="2" t="str">
        <f>IF(A699="",IF(A698="","",SUM($E$6:E698)),C699+D699)</f>
        <v/>
      </c>
      <c r="G699" s="1" t="str">
        <f t="shared" si="87"/>
        <v/>
      </c>
      <c r="H699" s="2" t="str">
        <f t="shared" si="84"/>
        <v/>
      </c>
      <c r="I699" s="2" t="str">
        <f>IF(G699="",IF(G698="","",SUM($I$6:I698)),H699*$C$2/12)</f>
        <v/>
      </c>
      <c r="J699" s="2" t="str">
        <f>IF(G699="",IF(G698="","",SUM($J$6:J698)),K699-I699)</f>
        <v/>
      </c>
      <c r="K699" s="2" t="str">
        <f>IF(G699="",IF(G698="","",SUM(K$6:K698)),$H$6*(100%+$C$2/12)^$I$2*($C$2/12)/((100%+$C$2/12)^$I$2-1))</f>
        <v/>
      </c>
      <c r="P699" s="44" t="str">
        <f t="shared" si="88"/>
        <v/>
      </c>
      <c r="Q699" s="44" t="str">
        <f t="shared" si="85"/>
        <v/>
      </c>
      <c r="R699" s="2" t="str">
        <f t="shared" si="86"/>
        <v/>
      </c>
      <c r="S699" s="12" t="str">
        <f t="shared" si="89"/>
        <v/>
      </c>
    </row>
    <row r="700" spans="1:19" x14ac:dyDescent="0.35">
      <c r="A700" s="1" t="str">
        <f t="shared" si="82"/>
        <v/>
      </c>
      <c r="B700" s="2" t="str">
        <f t="shared" si="83"/>
        <v/>
      </c>
      <c r="C700" s="2" t="str">
        <f>IF(A700="",IF(A699="","",SUM($C$6:C699)),B700*$C$2/12)</f>
        <v/>
      </c>
      <c r="D700" s="2" t="str">
        <f>IF(A700="",IF(A699="","",SUM($D$6:D699)),($B$6/$I$2))</f>
        <v/>
      </c>
      <c r="E700" s="2" t="str">
        <f>IF(A700="",IF(A699="","",SUM($E$6:E699)),C700+D700)</f>
        <v/>
      </c>
      <c r="G700" s="1" t="str">
        <f t="shared" si="87"/>
        <v/>
      </c>
      <c r="H700" s="2" t="str">
        <f t="shared" si="84"/>
        <v/>
      </c>
      <c r="I700" s="2" t="str">
        <f>IF(G700="",IF(G699="","",SUM($I$6:I699)),H700*$C$2/12)</f>
        <v/>
      </c>
      <c r="J700" s="2" t="str">
        <f>IF(G700="",IF(G699="","",SUM($J$6:J699)),K700-I700)</f>
        <v/>
      </c>
      <c r="K700" s="2" t="str">
        <f>IF(G700="",IF(G699="","",SUM(K$6:K699)),$H$6*(100%+$C$2/12)^$I$2*($C$2/12)/((100%+$C$2/12)^$I$2-1))</f>
        <v/>
      </c>
      <c r="P700" s="44" t="str">
        <f t="shared" si="88"/>
        <v/>
      </c>
      <c r="Q700" s="44" t="str">
        <f t="shared" si="85"/>
        <v/>
      </c>
      <c r="R700" s="2" t="str">
        <f t="shared" si="86"/>
        <v/>
      </c>
      <c r="S700" s="12" t="str">
        <f t="shared" si="89"/>
        <v/>
      </c>
    </row>
    <row r="701" spans="1:19" x14ac:dyDescent="0.35">
      <c r="A701" s="1" t="str">
        <f t="shared" si="82"/>
        <v/>
      </c>
      <c r="B701" s="2" t="str">
        <f t="shared" si="83"/>
        <v/>
      </c>
      <c r="C701" s="2" t="str">
        <f>IF(A701="",IF(A700="","",SUM($C$6:C700)),B701*$C$2/12)</f>
        <v/>
      </c>
      <c r="D701" s="2" t="str">
        <f>IF(A701="",IF(A700="","",SUM($D$6:D700)),($B$6/$I$2))</f>
        <v/>
      </c>
      <c r="E701" s="2" t="str">
        <f>IF(A701="",IF(A700="","",SUM($E$6:E700)),C701+D701)</f>
        <v/>
      </c>
      <c r="G701" s="1" t="str">
        <f t="shared" si="87"/>
        <v/>
      </c>
      <c r="H701" s="2" t="str">
        <f t="shared" si="84"/>
        <v/>
      </c>
      <c r="I701" s="2" t="str">
        <f>IF(G701="",IF(G700="","",SUM($I$6:I700)),H701*$C$2/12)</f>
        <v/>
      </c>
      <c r="J701" s="2" t="str">
        <f>IF(G701="",IF(G700="","",SUM($J$6:J700)),K701-I701)</f>
        <v/>
      </c>
      <c r="K701" s="2" t="str">
        <f>IF(G701="",IF(G700="","",SUM(K$6:K700)),$H$6*(100%+$C$2/12)^$I$2*($C$2/12)/((100%+$C$2/12)^$I$2-1))</f>
        <v/>
      </c>
      <c r="P701" s="44" t="str">
        <f t="shared" si="88"/>
        <v/>
      </c>
      <c r="Q701" s="44" t="str">
        <f t="shared" si="85"/>
        <v/>
      </c>
      <c r="R701" s="2" t="str">
        <f t="shared" si="86"/>
        <v/>
      </c>
      <c r="S701" s="12" t="str">
        <f t="shared" si="89"/>
        <v/>
      </c>
    </row>
    <row r="702" spans="1:19" x14ac:dyDescent="0.35">
      <c r="A702" s="1" t="str">
        <f t="shared" si="82"/>
        <v/>
      </c>
      <c r="B702" s="2" t="str">
        <f t="shared" si="83"/>
        <v/>
      </c>
      <c r="C702" s="2" t="str">
        <f>IF(A702="",IF(A701="","",SUM($C$6:C701)),B702*$C$2/12)</f>
        <v/>
      </c>
      <c r="D702" s="2" t="str">
        <f>IF(A702="",IF(A701="","",SUM($D$6:D701)),($B$6/$I$2))</f>
        <v/>
      </c>
      <c r="E702" s="2" t="str">
        <f>IF(A702="",IF(A701="","",SUM($E$6:E701)),C702+D702)</f>
        <v/>
      </c>
      <c r="G702" s="1" t="str">
        <f t="shared" si="87"/>
        <v/>
      </c>
      <c r="H702" s="2" t="str">
        <f t="shared" si="84"/>
        <v/>
      </c>
      <c r="I702" s="2" t="str">
        <f>IF(G702="",IF(G701="","",SUM($I$6:I701)),H702*$C$2/12)</f>
        <v/>
      </c>
      <c r="J702" s="2" t="str">
        <f>IF(G702="",IF(G701="","",SUM($J$6:J701)),K702-I702)</f>
        <v/>
      </c>
      <c r="K702" s="2" t="str">
        <f>IF(G702="",IF(G701="","",SUM(K$6:K701)),$H$6*(100%+$C$2/12)^$I$2*($C$2/12)/((100%+$C$2/12)^$I$2-1))</f>
        <v/>
      </c>
      <c r="P702" s="44" t="str">
        <f t="shared" si="88"/>
        <v/>
      </c>
      <c r="Q702" s="44" t="str">
        <f t="shared" si="85"/>
        <v/>
      </c>
      <c r="R702" s="2" t="str">
        <f t="shared" si="86"/>
        <v/>
      </c>
      <c r="S702" s="12" t="str">
        <f t="shared" si="89"/>
        <v/>
      </c>
    </row>
    <row r="703" spans="1:19" x14ac:dyDescent="0.35">
      <c r="A703" s="1" t="str">
        <f t="shared" si="82"/>
        <v/>
      </c>
      <c r="B703" s="2" t="str">
        <f t="shared" si="83"/>
        <v/>
      </c>
      <c r="C703" s="2" t="str">
        <f>IF(A703="",IF(A702="","",SUM($C$6:C702)),B703*$C$2/12)</f>
        <v/>
      </c>
      <c r="D703" s="2" t="str">
        <f>IF(A703="",IF(A702="","",SUM($D$6:D702)),($B$6/$I$2))</f>
        <v/>
      </c>
      <c r="E703" s="2" t="str">
        <f>IF(A703="",IF(A702="","",SUM($E$6:E702)),C703+D703)</f>
        <v/>
      </c>
      <c r="G703" s="1" t="str">
        <f t="shared" si="87"/>
        <v/>
      </c>
      <c r="H703" s="2" t="str">
        <f t="shared" si="84"/>
        <v/>
      </c>
      <c r="I703" s="2" t="str">
        <f>IF(G703="",IF(G702="","",SUM($I$6:I702)),H703*$C$2/12)</f>
        <v/>
      </c>
      <c r="J703" s="2" t="str">
        <f>IF(G703="",IF(G702="","",SUM($J$6:J702)),K703-I703)</f>
        <v/>
      </c>
      <c r="K703" s="2" t="str">
        <f>IF(G703="",IF(G702="","",SUM(K$6:K702)),$H$6*(100%+$C$2/12)^$I$2*($C$2/12)/((100%+$C$2/12)^$I$2-1))</f>
        <v/>
      </c>
      <c r="P703" s="44" t="str">
        <f t="shared" si="88"/>
        <v/>
      </c>
      <c r="Q703" s="44" t="str">
        <f t="shared" si="85"/>
        <v/>
      </c>
      <c r="R703" s="2" t="str">
        <f t="shared" si="86"/>
        <v/>
      </c>
      <c r="S703" s="12" t="str">
        <f t="shared" si="89"/>
        <v/>
      </c>
    </row>
    <row r="704" spans="1:19" x14ac:dyDescent="0.35">
      <c r="A704" s="1" t="str">
        <f t="shared" si="82"/>
        <v/>
      </c>
      <c r="B704" s="2" t="str">
        <f t="shared" si="83"/>
        <v/>
      </c>
      <c r="C704" s="2" t="str">
        <f>IF(A704="",IF(A703="","",SUM($C$6:C703)),B704*$C$2/12)</f>
        <v/>
      </c>
      <c r="D704" s="2" t="str">
        <f>IF(A704="",IF(A703="","",SUM($D$6:D703)),($B$6/$I$2))</f>
        <v/>
      </c>
      <c r="E704" s="2" t="str">
        <f>IF(A704="",IF(A703="","",SUM($E$6:E703)),C704+D704)</f>
        <v/>
      </c>
      <c r="G704" s="1" t="str">
        <f t="shared" si="87"/>
        <v/>
      </c>
      <c r="H704" s="2" t="str">
        <f t="shared" si="84"/>
        <v/>
      </c>
      <c r="I704" s="2" t="str">
        <f>IF(G704="",IF(G703="","",SUM($I$6:I703)),H704*$C$2/12)</f>
        <v/>
      </c>
      <c r="J704" s="2" t="str">
        <f>IF(G704="",IF(G703="","",SUM($J$6:J703)),K704-I704)</f>
        <v/>
      </c>
      <c r="K704" s="2" t="str">
        <f>IF(G704="",IF(G703="","",SUM(K$6:K703)),$H$6*(100%+$C$2/12)^$I$2*($C$2/12)/((100%+$C$2/12)^$I$2-1))</f>
        <v/>
      </c>
      <c r="P704" s="44" t="str">
        <f t="shared" si="88"/>
        <v/>
      </c>
      <c r="Q704" s="44" t="str">
        <f t="shared" si="85"/>
        <v/>
      </c>
      <c r="R704" s="2" t="str">
        <f t="shared" si="86"/>
        <v/>
      </c>
      <c r="S704" s="12" t="str">
        <f t="shared" si="89"/>
        <v/>
      </c>
    </row>
    <row r="705" spans="1:19" x14ac:dyDescent="0.35">
      <c r="A705" s="1" t="str">
        <f t="shared" si="82"/>
        <v/>
      </c>
      <c r="B705" s="2" t="str">
        <f t="shared" si="83"/>
        <v/>
      </c>
      <c r="C705" s="2" t="str">
        <f>IF(A705="",IF(A704="","",SUM($C$6:C704)),B705*$C$2/12)</f>
        <v/>
      </c>
      <c r="D705" s="2" t="str">
        <f>IF(A705="",IF(A704="","",SUM($D$6:D704)),($B$6/$I$2))</f>
        <v/>
      </c>
      <c r="E705" s="2" t="str">
        <f>IF(A705="",IF(A704="","",SUM($E$6:E704)),C705+D705)</f>
        <v/>
      </c>
      <c r="G705" s="1" t="str">
        <f t="shared" si="87"/>
        <v/>
      </c>
      <c r="H705" s="2" t="str">
        <f t="shared" si="84"/>
        <v/>
      </c>
      <c r="I705" s="2" t="str">
        <f>IF(G705="",IF(G704="","",SUM($I$6:I704)),H705*$C$2/12)</f>
        <v/>
      </c>
      <c r="J705" s="2" t="str">
        <f>IF(G705="",IF(G704="","",SUM($J$6:J704)),K705-I705)</f>
        <v/>
      </c>
      <c r="K705" s="2" t="str">
        <f>IF(G705="",IF(G704="","",SUM(K$6:K704)),$H$6*(100%+$C$2/12)^$I$2*($C$2/12)/((100%+$C$2/12)^$I$2-1))</f>
        <v/>
      </c>
      <c r="P705" s="44" t="str">
        <f t="shared" si="88"/>
        <v/>
      </c>
      <c r="Q705" s="44" t="str">
        <f t="shared" si="85"/>
        <v/>
      </c>
      <c r="R705" s="2" t="str">
        <f t="shared" si="86"/>
        <v/>
      </c>
      <c r="S705" s="12" t="str">
        <f t="shared" si="89"/>
        <v/>
      </c>
    </row>
    <row r="706" spans="1:19" x14ac:dyDescent="0.35">
      <c r="A706" s="1" t="str">
        <f t="shared" si="82"/>
        <v/>
      </c>
      <c r="B706" s="2" t="str">
        <f t="shared" si="83"/>
        <v/>
      </c>
      <c r="C706" s="2" t="str">
        <f>IF(A706="",IF(A705="","",SUM($C$6:C705)),B706*$C$2/12)</f>
        <v/>
      </c>
      <c r="D706" s="2" t="str">
        <f>IF(A706="",IF(A705="","",SUM($D$6:D705)),($B$6/$I$2))</f>
        <v/>
      </c>
      <c r="E706" s="2" t="str">
        <f>IF(A706="",IF(A705="","",SUM($E$6:E705)),C706+D706)</f>
        <v/>
      </c>
      <c r="G706" s="1" t="str">
        <f t="shared" si="87"/>
        <v/>
      </c>
      <c r="H706" s="2" t="str">
        <f t="shared" si="84"/>
        <v/>
      </c>
      <c r="I706" s="2" t="str">
        <f>IF(G706="",IF(G705="","",SUM($I$6:I705)),H706*$C$2/12)</f>
        <v/>
      </c>
      <c r="J706" s="2" t="str">
        <f>IF(G706="",IF(G705="","",SUM($J$6:J705)),K706-I706)</f>
        <v/>
      </c>
      <c r="K706" s="2" t="str">
        <f>IF(G706="",IF(G705="","",SUM(K$6:K705)),$H$6*(100%+$C$2/12)^$I$2*($C$2/12)/((100%+$C$2/12)^$I$2-1))</f>
        <v/>
      </c>
      <c r="P706" s="44" t="str">
        <f t="shared" si="88"/>
        <v/>
      </c>
      <c r="Q706" s="44" t="str">
        <f t="shared" si="85"/>
        <v/>
      </c>
      <c r="R706" s="2" t="str">
        <f t="shared" si="86"/>
        <v/>
      </c>
      <c r="S706" s="12" t="str">
        <f t="shared" si="89"/>
        <v/>
      </c>
    </row>
    <row r="707" spans="1:19" x14ac:dyDescent="0.35">
      <c r="A707" s="1" t="str">
        <f t="shared" si="82"/>
        <v/>
      </c>
      <c r="B707" s="2" t="str">
        <f t="shared" si="83"/>
        <v/>
      </c>
      <c r="C707" s="2" t="str">
        <f>IF(A707="",IF(A706="","",SUM($C$6:C706)),B707*$C$2/12)</f>
        <v/>
      </c>
      <c r="D707" s="2" t="str">
        <f>IF(A707="",IF(A706="","",SUM($D$6:D706)),($B$6/$I$2))</f>
        <v/>
      </c>
      <c r="E707" s="2" t="str">
        <f>IF(A707="",IF(A706="","",SUM($E$6:E706)),C707+D707)</f>
        <v/>
      </c>
      <c r="G707" s="1" t="str">
        <f t="shared" si="87"/>
        <v/>
      </c>
      <c r="H707" s="2" t="str">
        <f t="shared" si="84"/>
        <v/>
      </c>
      <c r="I707" s="2" t="str">
        <f>IF(G707="",IF(G706="","",SUM($I$6:I706)),H707*$C$2/12)</f>
        <v/>
      </c>
      <c r="J707" s="2" t="str">
        <f>IF(G707="",IF(G706="","",SUM($J$6:J706)),K707-I707)</f>
        <v/>
      </c>
      <c r="K707" s="2" t="str">
        <f>IF(G707="",IF(G706="","",SUM(K$6:K706)),$H$6*(100%+$C$2/12)^$I$2*($C$2/12)/((100%+$C$2/12)^$I$2-1))</f>
        <v/>
      </c>
      <c r="P707" s="44" t="str">
        <f t="shared" si="88"/>
        <v/>
      </c>
      <c r="Q707" s="44" t="str">
        <f t="shared" si="85"/>
        <v/>
      </c>
      <c r="R707" s="2" t="str">
        <f t="shared" si="86"/>
        <v/>
      </c>
      <c r="S707" s="12" t="str">
        <f t="shared" si="89"/>
        <v/>
      </c>
    </row>
    <row r="708" spans="1:19" x14ac:dyDescent="0.35">
      <c r="A708" s="1" t="str">
        <f t="shared" si="82"/>
        <v/>
      </c>
      <c r="B708" s="2" t="str">
        <f t="shared" si="83"/>
        <v/>
      </c>
      <c r="C708" s="2" t="str">
        <f>IF(A708="",IF(A707="","",SUM($C$6:C707)),B708*$C$2/12)</f>
        <v/>
      </c>
      <c r="D708" s="2" t="str">
        <f>IF(A708="",IF(A707="","",SUM($D$6:D707)),($B$6/$I$2))</f>
        <v/>
      </c>
      <c r="E708" s="2" t="str">
        <f>IF(A708="",IF(A707="","",SUM($E$6:E707)),C708+D708)</f>
        <v/>
      </c>
      <c r="G708" s="1" t="str">
        <f t="shared" si="87"/>
        <v/>
      </c>
      <c r="H708" s="2" t="str">
        <f t="shared" si="84"/>
        <v/>
      </c>
      <c r="I708" s="2" t="str">
        <f>IF(G708="",IF(G707="","",SUM($I$6:I707)),H708*$C$2/12)</f>
        <v/>
      </c>
      <c r="J708" s="2" t="str">
        <f>IF(G708="",IF(G707="","",SUM($J$6:J707)),K708-I708)</f>
        <v/>
      </c>
      <c r="K708" s="2" t="str">
        <f>IF(G708="",IF(G707="","",SUM(K$6:K707)),$H$6*(100%+$C$2/12)^$I$2*($C$2/12)/((100%+$C$2/12)^$I$2-1))</f>
        <v/>
      </c>
      <c r="P708" s="44" t="str">
        <f t="shared" si="88"/>
        <v/>
      </c>
      <c r="Q708" s="44" t="str">
        <f t="shared" si="85"/>
        <v/>
      </c>
      <c r="R708" s="2" t="str">
        <f t="shared" si="86"/>
        <v/>
      </c>
      <c r="S708" s="12" t="str">
        <f t="shared" si="89"/>
        <v/>
      </c>
    </row>
    <row r="709" spans="1:19" x14ac:dyDescent="0.35">
      <c r="A709" s="1" t="str">
        <f t="shared" si="82"/>
        <v/>
      </c>
      <c r="B709" s="2" t="str">
        <f t="shared" si="83"/>
        <v/>
      </c>
      <c r="C709" s="2" t="str">
        <f>IF(A709="",IF(A708="","",SUM($C$6:C708)),B709*$C$2/12)</f>
        <v/>
      </c>
      <c r="D709" s="2" t="str">
        <f>IF(A709="",IF(A708="","",SUM($D$6:D708)),($B$6/$I$2))</f>
        <v/>
      </c>
      <c r="E709" s="2" t="str">
        <f>IF(A709="",IF(A708="","",SUM($E$6:E708)),C709+D709)</f>
        <v/>
      </c>
      <c r="G709" s="1" t="str">
        <f t="shared" si="87"/>
        <v/>
      </c>
      <c r="H709" s="2" t="str">
        <f t="shared" si="84"/>
        <v/>
      </c>
      <c r="I709" s="2" t="str">
        <f>IF(G709="",IF(G708="","",SUM($I$6:I708)),H709*$C$2/12)</f>
        <v/>
      </c>
      <c r="J709" s="2" t="str">
        <f>IF(G709="",IF(G708="","",SUM($J$6:J708)),K709-I709)</f>
        <v/>
      </c>
      <c r="K709" s="2" t="str">
        <f>IF(G709="",IF(G708="","",SUM(K$6:K708)),$H$6*(100%+$C$2/12)^$I$2*($C$2/12)/((100%+$C$2/12)^$I$2-1))</f>
        <v/>
      </c>
      <c r="P709" s="44" t="str">
        <f t="shared" si="88"/>
        <v/>
      </c>
      <c r="Q709" s="44" t="str">
        <f t="shared" si="85"/>
        <v/>
      </c>
      <c r="R709" s="2" t="str">
        <f t="shared" si="86"/>
        <v/>
      </c>
      <c r="S709" s="12" t="str">
        <f t="shared" si="89"/>
        <v/>
      </c>
    </row>
    <row r="710" spans="1:19" x14ac:dyDescent="0.35">
      <c r="A710" s="1" t="str">
        <f t="shared" si="82"/>
        <v/>
      </c>
      <c r="B710" s="2" t="str">
        <f t="shared" si="83"/>
        <v/>
      </c>
      <c r="C710" s="2" t="str">
        <f>IF(A710="",IF(A709="","",SUM($C$6:C709)),B710*$C$2/12)</f>
        <v/>
      </c>
      <c r="D710" s="2" t="str">
        <f>IF(A710="",IF(A709="","",SUM($D$6:D709)),($B$6/$I$2))</f>
        <v/>
      </c>
      <c r="E710" s="2" t="str">
        <f>IF(A710="",IF(A709="","",SUM($E$6:E709)),C710+D710)</f>
        <v/>
      </c>
      <c r="G710" s="1" t="str">
        <f t="shared" si="87"/>
        <v/>
      </c>
      <c r="H710" s="2" t="str">
        <f t="shared" si="84"/>
        <v/>
      </c>
      <c r="I710" s="2" t="str">
        <f>IF(G710="",IF(G709="","",SUM($I$6:I709)),H710*$C$2/12)</f>
        <v/>
      </c>
      <c r="J710" s="2" t="str">
        <f>IF(G710="",IF(G709="","",SUM($J$6:J709)),K710-I710)</f>
        <v/>
      </c>
      <c r="K710" s="2" t="str">
        <f>IF(G710="",IF(G709="","",SUM(K$6:K709)),$H$6*(100%+$C$2/12)^$I$2*($C$2/12)/((100%+$C$2/12)^$I$2-1))</f>
        <v/>
      </c>
      <c r="P710" s="44" t="str">
        <f t="shared" si="88"/>
        <v/>
      </c>
      <c r="Q710" s="44" t="str">
        <f t="shared" si="85"/>
        <v/>
      </c>
      <c r="R710" s="2" t="str">
        <f t="shared" si="86"/>
        <v/>
      </c>
      <c r="S710" s="12" t="str">
        <f t="shared" si="89"/>
        <v/>
      </c>
    </row>
    <row r="711" spans="1:19" x14ac:dyDescent="0.35">
      <c r="A711" s="1" t="str">
        <f t="shared" si="82"/>
        <v/>
      </c>
      <c r="B711" s="2" t="str">
        <f t="shared" si="83"/>
        <v/>
      </c>
      <c r="C711" s="2" t="str">
        <f>IF(A711="",IF(A710="","",SUM($C$6:C710)),B711*$C$2/12)</f>
        <v/>
      </c>
      <c r="D711" s="2" t="str">
        <f>IF(A711="",IF(A710="","",SUM($D$6:D710)),($B$6/$I$2))</f>
        <v/>
      </c>
      <c r="E711" s="2" t="str">
        <f>IF(A711="",IF(A710="","",SUM($E$6:E710)),C711+D711)</f>
        <v/>
      </c>
      <c r="G711" s="1" t="str">
        <f t="shared" si="87"/>
        <v/>
      </c>
      <c r="H711" s="2" t="str">
        <f t="shared" si="84"/>
        <v/>
      </c>
      <c r="I711" s="2" t="str">
        <f>IF(G711="",IF(G710="","",SUM($I$6:I710)),H711*$C$2/12)</f>
        <v/>
      </c>
      <c r="J711" s="2" t="str">
        <f>IF(G711="",IF(G710="","",SUM($J$6:J710)),K711-I711)</f>
        <v/>
      </c>
      <c r="K711" s="2" t="str">
        <f>IF(G711="",IF(G710="","",SUM(K$6:K710)),$H$6*(100%+$C$2/12)^$I$2*($C$2/12)/((100%+$C$2/12)^$I$2-1))</f>
        <v/>
      </c>
      <c r="P711" s="44" t="str">
        <f t="shared" si="88"/>
        <v/>
      </c>
      <c r="Q711" s="44" t="str">
        <f t="shared" si="85"/>
        <v/>
      </c>
      <c r="R711" s="2" t="str">
        <f t="shared" si="86"/>
        <v/>
      </c>
      <c r="S711" s="12" t="str">
        <f t="shared" si="89"/>
        <v/>
      </c>
    </row>
    <row r="712" spans="1:19" x14ac:dyDescent="0.35">
      <c r="A712" s="1" t="str">
        <f t="shared" ref="A712:A775" si="90">IF($A711="","",IF($I$2&gt;=$A711+1,$A711+1,""))</f>
        <v/>
      </c>
      <c r="B712" s="2" t="str">
        <f t="shared" ref="B712:B775" si="91">IF(A712="",IF(A711="","","samtals"),B711-D711)</f>
        <v/>
      </c>
      <c r="C712" s="2" t="str">
        <f>IF(A712="",IF(A711="","",SUM($C$6:C711)),B712*$C$2/12)</f>
        <v/>
      </c>
      <c r="D712" s="2" t="str">
        <f>IF(A712="",IF(A711="","",SUM($D$6:D711)),($B$6/$I$2))</f>
        <v/>
      </c>
      <c r="E712" s="2" t="str">
        <f>IF(A712="",IF(A711="","",SUM($E$6:E711)),C712+D712)</f>
        <v/>
      </c>
      <c r="G712" s="1" t="str">
        <f t="shared" si="87"/>
        <v/>
      </c>
      <c r="H712" s="2" t="str">
        <f t="shared" ref="H712:H775" si="92">IF(G712="",IF(G711="","","samtals"),H711-J711)</f>
        <v/>
      </c>
      <c r="I712" s="2" t="str">
        <f>IF(G712="",IF(G711="","",SUM($I$6:I711)),H712*$C$2/12)</f>
        <v/>
      </c>
      <c r="J712" s="2" t="str">
        <f>IF(G712="",IF(G711="","",SUM($J$6:J711)),K712-I712)</f>
        <v/>
      </c>
      <c r="K712" s="2" t="str">
        <f>IF(G712="",IF(G711="","",SUM(K$6:K711)),$H$6*(100%+$C$2/12)^$I$2*($C$2/12)/((100%+$C$2/12)^$I$2-1))</f>
        <v/>
      </c>
      <c r="P712" s="44" t="str">
        <f t="shared" si="88"/>
        <v/>
      </c>
      <c r="Q712" s="44" t="str">
        <f t="shared" ref="Q712:Q775" si="93">IF(A712="","", (E712-E711)/E711)</f>
        <v/>
      </c>
      <c r="R712" s="2" t="str">
        <f t="shared" ref="R712:R775" si="94">IF(A712="","",R711+(R711*(((1+$F$1)^(1/12)-1))))</f>
        <v/>
      </c>
      <c r="S712" s="12" t="str">
        <f t="shared" si="89"/>
        <v/>
      </c>
    </row>
    <row r="713" spans="1:19" x14ac:dyDescent="0.35">
      <c r="A713" s="1" t="str">
        <f t="shared" si="90"/>
        <v/>
      </c>
      <c r="B713" s="2" t="str">
        <f t="shared" si="91"/>
        <v/>
      </c>
      <c r="C713" s="2" t="str">
        <f>IF(A713="",IF(A712="","",SUM($C$6:C712)),B713*$C$2/12)</f>
        <v/>
      </c>
      <c r="D713" s="2" t="str">
        <f>IF(A713="",IF(A712="","",SUM($D$6:D712)),($B$6/$I$2))</f>
        <v/>
      </c>
      <c r="E713" s="2" t="str">
        <f>IF(A713="",IF(A712="","",SUM($E$6:E712)),C713+D713)</f>
        <v/>
      </c>
      <c r="G713" s="1" t="str">
        <f t="shared" ref="G713:G776" si="95">IF($A712="","",IF($I$2&gt;=$A712+1,$A712+1,""))</f>
        <v/>
      </c>
      <c r="H713" s="2" t="str">
        <f t="shared" si="92"/>
        <v/>
      </c>
      <c r="I713" s="2" t="str">
        <f>IF(G713="",IF(G712="","",SUM($I$6:I712)),H713*$C$2/12)</f>
        <v/>
      </c>
      <c r="J713" s="2" t="str">
        <f>IF(G713="",IF(G712="","",SUM($J$6:J712)),K713-I713)</f>
        <v/>
      </c>
      <c r="K713" s="2" t="str">
        <f>IF(G713="",IF(G712="","",SUM(K$6:K712)),$H$6*(100%+$C$2/12)^$I$2*($C$2/12)/((100%+$C$2/12)^$I$2-1))</f>
        <v/>
      </c>
      <c r="P713" s="44" t="str">
        <f t="shared" si="88"/>
        <v/>
      </c>
      <c r="Q713" s="44" t="str">
        <f t="shared" si="93"/>
        <v/>
      </c>
      <c r="R713" s="2" t="str">
        <f t="shared" si="94"/>
        <v/>
      </c>
      <c r="S713" s="12" t="str">
        <f t="shared" si="89"/>
        <v/>
      </c>
    </row>
    <row r="714" spans="1:19" x14ac:dyDescent="0.35">
      <c r="A714" s="1" t="str">
        <f t="shared" si="90"/>
        <v/>
      </c>
      <c r="B714" s="2" t="str">
        <f t="shared" si="91"/>
        <v/>
      </c>
      <c r="C714" s="2" t="str">
        <f>IF(A714="",IF(A713="","",SUM($C$6:C713)),B714*$C$2/12)</f>
        <v/>
      </c>
      <c r="D714" s="2" t="str">
        <f>IF(A714="",IF(A713="","",SUM($D$6:D713)),($B$6/$I$2))</f>
        <v/>
      </c>
      <c r="E714" s="2" t="str">
        <f>IF(A714="",IF(A713="","",SUM($E$6:E713)),C714+D714)</f>
        <v/>
      </c>
      <c r="G714" s="1" t="str">
        <f t="shared" si="95"/>
        <v/>
      </c>
      <c r="H714" s="2" t="str">
        <f t="shared" si="92"/>
        <v/>
      </c>
      <c r="I714" s="2" t="str">
        <f>IF(G714="",IF(G713="","",SUM($I$6:I713)),H714*$C$2/12)</f>
        <v/>
      </c>
      <c r="J714" s="2" t="str">
        <f>IF(G714="",IF(G713="","",SUM($J$6:J713)),K714-I714)</f>
        <v/>
      </c>
      <c r="K714" s="2" t="str">
        <f>IF(G714="",IF(G713="","",SUM(K$6:K713)),$H$6*(100%+$C$2/12)^$I$2*($C$2/12)/((100%+$C$2/12)^$I$2-1))</f>
        <v/>
      </c>
      <c r="P714" s="44" t="str">
        <f t="shared" si="88"/>
        <v/>
      </c>
      <c r="Q714" s="44" t="str">
        <f t="shared" si="93"/>
        <v/>
      </c>
      <c r="R714" s="2" t="str">
        <f t="shared" si="94"/>
        <v/>
      </c>
      <c r="S714" s="12" t="str">
        <f t="shared" si="89"/>
        <v/>
      </c>
    </row>
    <row r="715" spans="1:19" x14ac:dyDescent="0.35">
      <c r="A715" s="1" t="str">
        <f t="shared" si="90"/>
        <v/>
      </c>
      <c r="B715" s="2" t="str">
        <f t="shared" si="91"/>
        <v/>
      </c>
      <c r="C715" s="2" t="str">
        <f>IF(A715="",IF(A714="","",SUM($C$6:C714)),B715*$C$2/12)</f>
        <v/>
      </c>
      <c r="D715" s="2" t="str">
        <f>IF(A715="",IF(A714="","",SUM($D$6:D714)),($B$6/$I$2))</f>
        <v/>
      </c>
      <c r="E715" s="2" t="str">
        <f>IF(A715="",IF(A714="","",SUM($E$6:E714)),C715+D715)</f>
        <v/>
      </c>
      <c r="G715" s="1" t="str">
        <f t="shared" si="95"/>
        <v/>
      </c>
      <c r="H715" s="2" t="str">
        <f t="shared" si="92"/>
        <v/>
      </c>
      <c r="I715" s="2" t="str">
        <f>IF(G715="",IF(G714="","",SUM($I$6:I714)),H715*$C$2/12)</f>
        <v/>
      </c>
      <c r="J715" s="2" t="str">
        <f>IF(G715="",IF(G714="","",SUM($J$6:J714)),K715-I715)</f>
        <v/>
      </c>
      <c r="K715" s="2" t="str">
        <f>IF(G715="",IF(G714="","",SUM(K$6:K714)),$H$6*(100%+$C$2/12)^$I$2*($C$2/12)/((100%+$C$2/12)^$I$2-1))</f>
        <v/>
      </c>
      <c r="P715" s="44" t="str">
        <f t="shared" si="88"/>
        <v/>
      </c>
      <c r="Q715" s="44" t="str">
        <f t="shared" si="93"/>
        <v/>
      </c>
      <c r="R715" s="2" t="str">
        <f t="shared" si="94"/>
        <v/>
      </c>
      <c r="S715" s="12" t="str">
        <f t="shared" si="89"/>
        <v/>
      </c>
    </row>
    <row r="716" spans="1:19" x14ac:dyDescent="0.35">
      <c r="A716" s="1" t="str">
        <f t="shared" si="90"/>
        <v/>
      </c>
      <c r="B716" s="2" t="str">
        <f t="shared" si="91"/>
        <v/>
      </c>
      <c r="C716" s="2" t="str">
        <f>IF(A716="",IF(A715="","",SUM($C$6:C715)),B716*$C$2/12)</f>
        <v/>
      </c>
      <c r="D716" s="2" t="str">
        <f>IF(A716="",IF(A715="","",SUM($D$6:D715)),($B$6/$I$2))</f>
        <v/>
      </c>
      <c r="E716" s="2" t="str">
        <f>IF(A716="",IF(A715="","",SUM($E$6:E715)),C716+D716)</f>
        <v/>
      </c>
      <c r="G716" s="1" t="str">
        <f t="shared" si="95"/>
        <v/>
      </c>
      <c r="H716" s="2" t="str">
        <f t="shared" si="92"/>
        <v/>
      </c>
      <c r="I716" s="2" t="str">
        <f>IF(G716="",IF(G715="","",SUM($I$6:I715)),H716*$C$2/12)</f>
        <v/>
      </c>
      <c r="J716" s="2" t="str">
        <f>IF(G716="",IF(G715="","",SUM($J$6:J715)),K716-I716)</f>
        <v/>
      </c>
      <c r="K716" s="2" t="str">
        <f>IF(G716="",IF(G715="","",SUM(K$6:K715)),$H$6*(100%+$C$2/12)^$I$2*($C$2/12)/((100%+$C$2/12)^$I$2-1))</f>
        <v/>
      </c>
      <c r="P716" s="44" t="str">
        <f t="shared" si="88"/>
        <v/>
      </c>
      <c r="Q716" s="44" t="str">
        <f t="shared" si="93"/>
        <v/>
      </c>
      <c r="R716" s="2" t="str">
        <f t="shared" si="94"/>
        <v/>
      </c>
      <c r="S716" s="12" t="str">
        <f t="shared" si="89"/>
        <v/>
      </c>
    </row>
    <row r="717" spans="1:19" x14ac:dyDescent="0.35">
      <c r="A717" s="1" t="str">
        <f t="shared" si="90"/>
        <v/>
      </c>
      <c r="B717" s="2" t="str">
        <f t="shared" si="91"/>
        <v/>
      </c>
      <c r="C717" s="2" t="str">
        <f>IF(A717="",IF(A716="","",SUM($C$6:C716)),B717*$C$2/12)</f>
        <v/>
      </c>
      <c r="D717" s="2" t="str">
        <f>IF(A717="",IF(A716="","",SUM($D$6:D716)),($B$6/$I$2))</f>
        <v/>
      </c>
      <c r="E717" s="2" t="str">
        <f>IF(A717="",IF(A716="","",SUM($E$6:E716)),C717+D717)</f>
        <v/>
      </c>
      <c r="G717" s="1" t="str">
        <f t="shared" si="95"/>
        <v/>
      </c>
      <c r="H717" s="2" t="str">
        <f t="shared" si="92"/>
        <v/>
      </c>
      <c r="I717" s="2" t="str">
        <f>IF(G717="",IF(G716="","",SUM($I$6:I716)),H717*$C$2/12)</f>
        <v/>
      </c>
      <c r="J717" s="2" t="str">
        <f>IF(G717="",IF(G716="","",SUM($J$6:J716)),K717-I717)</f>
        <v/>
      </c>
      <c r="K717" s="2" t="str">
        <f>IF(G717="",IF(G716="","",SUM(K$6:K716)),$H$6*(100%+$C$2/12)^$I$2*($C$2/12)/((100%+$C$2/12)^$I$2-1))</f>
        <v/>
      </c>
      <c r="P717" s="44" t="str">
        <f t="shared" si="88"/>
        <v/>
      </c>
      <c r="Q717" s="44" t="str">
        <f t="shared" si="93"/>
        <v/>
      </c>
      <c r="R717" s="2" t="str">
        <f t="shared" si="94"/>
        <v/>
      </c>
      <c r="S717" s="12" t="str">
        <f t="shared" si="89"/>
        <v/>
      </c>
    </row>
    <row r="718" spans="1:19" x14ac:dyDescent="0.35">
      <c r="A718" s="1" t="str">
        <f t="shared" si="90"/>
        <v/>
      </c>
      <c r="B718" s="2" t="str">
        <f t="shared" si="91"/>
        <v/>
      </c>
      <c r="C718" s="2" t="str">
        <f>IF(A718="",IF(A717="","",SUM($C$6:C717)),B718*$C$2/12)</f>
        <v/>
      </c>
      <c r="D718" s="2" t="str">
        <f>IF(A718="",IF(A717="","",SUM($D$6:D717)),($B$6/$I$2))</f>
        <v/>
      </c>
      <c r="E718" s="2" t="str">
        <f>IF(A718="",IF(A717="","",SUM($E$6:E717)),C718+D718)</f>
        <v/>
      </c>
      <c r="G718" s="1" t="str">
        <f t="shared" si="95"/>
        <v/>
      </c>
      <c r="H718" s="2" t="str">
        <f t="shared" si="92"/>
        <v/>
      </c>
      <c r="I718" s="2" t="str">
        <f>IF(G718="",IF(G717="","",SUM($I$6:I717)),H718*$C$2/12)</f>
        <v/>
      </c>
      <c r="J718" s="2" t="str">
        <f>IF(G718="",IF(G717="","",SUM($J$6:J717)),K718-I718)</f>
        <v/>
      </c>
      <c r="K718" s="2" t="str">
        <f>IF(G718="",IF(G717="","",SUM(K$6:K717)),$H$6*(100%+$C$2/12)^$I$2*($C$2/12)/((100%+$C$2/12)^$I$2-1))</f>
        <v/>
      </c>
      <c r="P718" s="44" t="str">
        <f t="shared" si="88"/>
        <v/>
      </c>
      <c r="Q718" s="44" t="str">
        <f t="shared" si="93"/>
        <v/>
      </c>
      <c r="R718" s="2" t="str">
        <f t="shared" si="94"/>
        <v/>
      </c>
      <c r="S718" s="12" t="str">
        <f t="shared" si="89"/>
        <v/>
      </c>
    </row>
    <row r="719" spans="1:19" x14ac:dyDescent="0.35">
      <c r="A719" s="1" t="str">
        <f t="shared" si="90"/>
        <v/>
      </c>
      <c r="B719" s="2" t="str">
        <f t="shared" si="91"/>
        <v/>
      </c>
      <c r="C719" s="2" t="str">
        <f>IF(A719="",IF(A718="","",SUM($C$6:C718)),B719*$C$2/12)</f>
        <v/>
      </c>
      <c r="D719" s="2" t="str">
        <f>IF(A719="",IF(A718="","",SUM($D$6:D718)),($B$6/$I$2))</f>
        <v/>
      </c>
      <c r="E719" s="2" t="str">
        <f>IF(A719="",IF(A718="","",SUM($E$6:E718)),C719+D719)</f>
        <v/>
      </c>
      <c r="G719" s="1" t="str">
        <f t="shared" si="95"/>
        <v/>
      </c>
      <c r="H719" s="2" t="str">
        <f t="shared" si="92"/>
        <v/>
      </c>
      <c r="I719" s="2" t="str">
        <f>IF(G719="",IF(G718="","",SUM($I$6:I718)),H719*$C$2/12)</f>
        <v/>
      </c>
      <c r="J719" s="2" t="str">
        <f>IF(G719="",IF(G718="","",SUM($J$6:J718)),K719-I719)</f>
        <v/>
      </c>
      <c r="K719" s="2" t="str">
        <f>IF(G719="",IF(G718="","",SUM(K$6:K718)),$H$6*(100%+$C$2/12)^$I$2*($C$2/12)/((100%+$C$2/12)^$I$2-1))</f>
        <v/>
      </c>
      <c r="P719" s="44" t="str">
        <f t="shared" si="88"/>
        <v/>
      </c>
      <c r="Q719" s="44" t="str">
        <f t="shared" si="93"/>
        <v/>
      </c>
      <c r="R719" s="2" t="str">
        <f t="shared" si="94"/>
        <v/>
      </c>
      <c r="S719" s="12" t="str">
        <f t="shared" si="89"/>
        <v/>
      </c>
    </row>
    <row r="720" spans="1:19" x14ac:dyDescent="0.35">
      <c r="A720" s="1" t="str">
        <f t="shared" si="90"/>
        <v/>
      </c>
      <c r="B720" s="2" t="str">
        <f t="shared" si="91"/>
        <v/>
      </c>
      <c r="C720" s="2" t="str">
        <f>IF(A720="",IF(A719="","",SUM($C$6:C719)),B720*$C$2/12)</f>
        <v/>
      </c>
      <c r="D720" s="2" t="str">
        <f>IF(A720="",IF(A719="","",SUM($D$6:D719)),($B$6/$I$2))</f>
        <v/>
      </c>
      <c r="E720" s="2" t="str">
        <f>IF(A720="",IF(A719="","",SUM($E$6:E719)),C720+D720)</f>
        <v/>
      </c>
      <c r="G720" s="1" t="str">
        <f t="shared" si="95"/>
        <v/>
      </c>
      <c r="H720" s="2" t="str">
        <f t="shared" si="92"/>
        <v/>
      </c>
      <c r="I720" s="2" t="str">
        <f>IF(G720="",IF(G719="","",SUM($I$6:I719)),H720*$C$2/12)</f>
        <v/>
      </c>
      <c r="J720" s="2" t="str">
        <f>IF(G720="",IF(G719="","",SUM($J$6:J719)),K720-I720)</f>
        <v/>
      </c>
      <c r="K720" s="2" t="str">
        <f>IF(G720="",IF(G719="","",SUM(K$6:K719)),$H$6*(100%+$C$2/12)^$I$2*($C$2/12)/((100%+$C$2/12)^$I$2-1))</f>
        <v/>
      </c>
      <c r="P720" s="44" t="str">
        <f t="shared" si="88"/>
        <v/>
      </c>
      <c r="Q720" s="44" t="str">
        <f t="shared" si="93"/>
        <v/>
      </c>
      <c r="R720" s="2" t="str">
        <f t="shared" si="94"/>
        <v/>
      </c>
      <c r="S720" s="12" t="str">
        <f t="shared" si="89"/>
        <v/>
      </c>
    </row>
    <row r="721" spans="1:19" x14ac:dyDescent="0.35">
      <c r="A721" s="1" t="str">
        <f t="shared" si="90"/>
        <v/>
      </c>
      <c r="B721" s="2" t="str">
        <f t="shared" si="91"/>
        <v/>
      </c>
      <c r="C721" s="2" t="str">
        <f>IF(A721="",IF(A720="","",SUM($C$6:C720)),B721*$C$2/12)</f>
        <v/>
      </c>
      <c r="D721" s="2" t="str">
        <f>IF(A721="",IF(A720="","",SUM($D$6:D720)),($B$6/$I$2))</f>
        <v/>
      </c>
      <c r="E721" s="2" t="str">
        <f>IF(A721="",IF(A720="","",SUM($E$6:E720)),C721+D721)</f>
        <v/>
      </c>
      <c r="G721" s="1" t="str">
        <f t="shared" si="95"/>
        <v/>
      </c>
      <c r="H721" s="2" t="str">
        <f t="shared" si="92"/>
        <v/>
      </c>
      <c r="I721" s="2" t="str">
        <f>IF(G721="",IF(G720="","",SUM($I$6:I720)),H721*$C$2/12)</f>
        <v/>
      </c>
      <c r="J721" s="2" t="str">
        <f>IF(G721="",IF(G720="","",SUM($J$6:J720)),K721-I721)</f>
        <v/>
      </c>
      <c r="K721" s="2" t="str">
        <f>IF(G721="",IF(G720="","",SUM(K$6:K720)),$H$6*(100%+$C$2/12)^$I$2*($C$2/12)/((100%+$C$2/12)^$I$2-1))</f>
        <v/>
      </c>
      <c r="P721" s="44" t="str">
        <f t="shared" si="88"/>
        <v/>
      </c>
      <c r="Q721" s="44" t="str">
        <f t="shared" si="93"/>
        <v/>
      </c>
      <c r="R721" s="2" t="str">
        <f t="shared" si="94"/>
        <v/>
      </c>
      <c r="S721" s="12" t="str">
        <f t="shared" si="89"/>
        <v/>
      </c>
    </row>
    <row r="722" spans="1:19" x14ac:dyDescent="0.35">
      <c r="A722" s="1" t="str">
        <f t="shared" si="90"/>
        <v/>
      </c>
      <c r="B722" s="2" t="str">
        <f t="shared" si="91"/>
        <v/>
      </c>
      <c r="C722" s="2" t="str">
        <f>IF(A722="",IF(A721="","",SUM($C$6:C721)),B722*$C$2/12)</f>
        <v/>
      </c>
      <c r="D722" s="2" t="str">
        <f>IF(A722="",IF(A721="","",SUM($D$6:D721)),($B$6/$I$2))</f>
        <v/>
      </c>
      <c r="E722" s="2" t="str">
        <f>IF(A722="",IF(A721="","",SUM($E$6:E721)),C722+D722)</f>
        <v/>
      </c>
      <c r="G722" s="1" t="str">
        <f t="shared" si="95"/>
        <v/>
      </c>
      <c r="H722" s="2" t="str">
        <f t="shared" si="92"/>
        <v/>
      </c>
      <c r="I722" s="2" t="str">
        <f>IF(G722="",IF(G721="","",SUM($I$6:I721)),H722*$C$2/12)</f>
        <v/>
      </c>
      <c r="J722" s="2" t="str">
        <f>IF(G722="",IF(G721="","",SUM($J$6:J721)),K722-I722)</f>
        <v/>
      </c>
      <c r="K722" s="2" t="str">
        <f>IF(G722="",IF(G721="","",SUM(K$6:K721)),$H$6*(100%+$C$2/12)^$I$2*($C$2/12)/((100%+$C$2/12)^$I$2-1))</f>
        <v/>
      </c>
      <c r="P722" s="44" t="str">
        <f t="shared" si="88"/>
        <v/>
      </c>
      <c r="Q722" s="44" t="str">
        <f t="shared" si="93"/>
        <v/>
      </c>
      <c r="R722" s="2" t="str">
        <f t="shared" si="94"/>
        <v/>
      </c>
      <c r="S722" s="12" t="str">
        <f t="shared" si="89"/>
        <v/>
      </c>
    </row>
    <row r="723" spans="1:19" x14ac:dyDescent="0.35">
      <c r="A723" s="1" t="str">
        <f t="shared" si="90"/>
        <v/>
      </c>
      <c r="B723" s="2" t="str">
        <f t="shared" si="91"/>
        <v/>
      </c>
      <c r="C723" s="2" t="str">
        <f>IF(A723="",IF(A722="","",SUM($C$6:C722)),B723*$C$2/12)</f>
        <v/>
      </c>
      <c r="D723" s="2" t="str">
        <f>IF(A723="",IF(A722="","",SUM($D$6:D722)),($B$6/$I$2))</f>
        <v/>
      </c>
      <c r="E723" s="2" t="str">
        <f>IF(A723="",IF(A722="","",SUM($E$6:E722)),C723+D723)</f>
        <v/>
      </c>
      <c r="G723" s="1" t="str">
        <f t="shared" si="95"/>
        <v/>
      </c>
      <c r="H723" s="2" t="str">
        <f t="shared" si="92"/>
        <v/>
      </c>
      <c r="I723" s="2" t="str">
        <f>IF(G723="",IF(G722="","",SUM($I$6:I722)),H723*$C$2/12)</f>
        <v/>
      </c>
      <c r="J723" s="2" t="str">
        <f>IF(G723="",IF(G722="","",SUM($J$6:J722)),K723-I723)</f>
        <v/>
      </c>
      <c r="K723" s="2" t="str">
        <f>IF(G723="",IF(G722="","",SUM(K$6:K722)),$H$6*(100%+$C$2/12)^$I$2*($C$2/12)/((100%+$C$2/12)^$I$2-1))</f>
        <v/>
      </c>
      <c r="P723" s="44" t="str">
        <f t="shared" si="88"/>
        <v/>
      </c>
      <c r="Q723" s="44" t="str">
        <f t="shared" si="93"/>
        <v/>
      </c>
      <c r="R723" s="2" t="str">
        <f t="shared" si="94"/>
        <v/>
      </c>
      <c r="S723" s="12" t="str">
        <f t="shared" si="89"/>
        <v/>
      </c>
    </row>
    <row r="724" spans="1:19" x14ac:dyDescent="0.35">
      <c r="A724" s="1" t="str">
        <f t="shared" si="90"/>
        <v/>
      </c>
      <c r="B724" s="2" t="str">
        <f t="shared" si="91"/>
        <v/>
      </c>
      <c r="C724" s="2" t="str">
        <f>IF(A724="",IF(A723="","",SUM($C$6:C723)),B724*$C$2/12)</f>
        <v/>
      </c>
      <c r="D724" s="2" t="str">
        <f>IF(A724="",IF(A723="","",SUM($D$6:D723)),($B$6/$I$2))</f>
        <v/>
      </c>
      <c r="E724" s="2" t="str">
        <f>IF(A724="",IF(A723="","",SUM($E$6:E723)),C724+D724)</f>
        <v/>
      </c>
      <c r="G724" s="1" t="str">
        <f t="shared" si="95"/>
        <v/>
      </c>
      <c r="H724" s="2" t="str">
        <f t="shared" si="92"/>
        <v/>
      </c>
      <c r="I724" s="2" t="str">
        <f>IF(G724="",IF(G723="","",SUM($I$6:I723)),H724*$C$2/12)</f>
        <v/>
      </c>
      <c r="J724" s="2" t="str">
        <f>IF(G724="",IF(G723="","",SUM($J$6:J723)),K724-I724)</f>
        <v/>
      </c>
      <c r="K724" s="2" t="str">
        <f>IF(G724="",IF(G723="","",SUM(K$6:K723)),$H$6*(100%+$C$2/12)^$I$2*($C$2/12)/((100%+$C$2/12)^$I$2-1))</f>
        <v/>
      </c>
      <c r="P724" s="44" t="str">
        <f t="shared" si="88"/>
        <v/>
      </c>
      <c r="Q724" s="44" t="str">
        <f t="shared" si="93"/>
        <v/>
      </c>
      <c r="R724" s="2" t="str">
        <f t="shared" si="94"/>
        <v/>
      </c>
      <c r="S724" s="12" t="str">
        <f t="shared" si="89"/>
        <v/>
      </c>
    </row>
    <row r="725" spans="1:19" x14ac:dyDescent="0.35">
      <c r="A725" s="1" t="str">
        <f t="shared" si="90"/>
        <v/>
      </c>
      <c r="B725" s="2" t="str">
        <f t="shared" si="91"/>
        <v/>
      </c>
      <c r="C725" s="2" t="str">
        <f>IF(A725="",IF(A724="","",SUM($C$6:C724)),B725*$C$2/12)</f>
        <v/>
      </c>
      <c r="D725" s="2" t="str">
        <f>IF(A725="",IF(A724="","",SUM($D$6:D724)),($B$6/$I$2))</f>
        <v/>
      </c>
      <c r="E725" s="2" t="str">
        <f>IF(A725="",IF(A724="","",SUM($E$6:E724)),C725+D725)</f>
        <v/>
      </c>
      <c r="G725" s="1" t="str">
        <f t="shared" si="95"/>
        <v/>
      </c>
      <c r="H725" s="2" t="str">
        <f t="shared" si="92"/>
        <v/>
      </c>
      <c r="I725" s="2" t="str">
        <f>IF(G725="",IF(G724="","",SUM($I$6:I724)),H725*$C$2/12)</f>
        <v/>
      </c>
      <c r="J725" s="2" t="str">
        <f>IF(G725="",IF(G724="","",SUM($J$6:J724)),K725-I725)</f>
        <v/>
      </c>
      <c r="K725" s="2" t="str">
        <f>IF(G725="",IF(G724="","",SUM(K$6:K724)),$H$6*(100%+$C$2/12)^$I$2*($C$2/12)/((100%+$C$2/12)^$I$2-1))</f>
        <v/>
      </c>
      <c r="P725" s="44" t="str">
        <f t="shared" si="88"/>
        <v/>
      </c>
      <c r="Q725" s="44" t="str">
        <f t="shared" si="93"/>
        <v/>
      </c>
      <c r="R725" s="2" t="str">
        <f t="shared" si="94"/>
        <v/>
      </c>
      <c r="S725" s="12" t="str">
        <f t="shared" si="89"/>
        <v/>
      </c>
    </row>
    <row r="726" spans="1:19" x14ac:dyDescent="0.35">
      <c r="A726" s="1" t="str">
        <f t="shared" si="90"/>
        <v/>
      </c>
      <c r="B726" s="2" t="str">
        <f t="shared" si="91"/>
        <v/>
      </c>
      <c r="C726" s="2" t="str">
        <f>IF(A726="",IF(A725="","",SUM($C$6:C725)),B726*$C$2/12)</f>
        <v/>
      </c>
      <c r="D726" s="2" t="str">
        <f>IF(A726="",IF(A725="","",SUM($D$6:D725)),($B$6/$I$2))</f>
        <v/>
      </c>
      <c r="E726" s="2" t="str">
        <f>IF(A726="",IF(A725="","",SUM($E$6:E725)),C726+D726)</f>
        <v/>
      </c>
      <c r="G726" s="1" t="str">
        <f t="shared" si="95"/>
        <v/>
      </c>
      <c r="H726" s="2" t="str">
        <f t="shared" si="92"/>
        <v/>
      </c>
      <c r="I726" s="2" t="str">
        <f>IF(G726="",IF(G725="","",SUM($I$6:I725)),H726*$C$2/12)</f>
        <v/>
      </c>
      <c r="J726" s="2" t="str">
        <f>IF(G726="",IF(G725="","",SUM($J$6:J725)),K726-I726)</f>
        <v/>
      </c>
      <c r="K726" s="2" t="str">
        <f>IF(G726="",IF(G725="","",SUM(K$6:K725)),$H$6*(100%+$C$2/12)^$I$2*($C$2/12)/((100%+$C$2/12)^$I$2-1))</f>
        <v/>
      </c>
      <c r="P726" s="44" t="str">
        <f t="shared" si="88"/>
        <v/>
      </c>
      <c r="Q726" s="44" t="str">
        <f t="shared" si="93"/>
        <v/>
      </c>
      <c r="R726" s="2" t="str">
        <f t="shared" si="94"/>
        <v/>
      </c>
      <c r="S726" s="12" t="str">
        <f t="shared" si="89"/>
        <v/>
      </c>
    </row>
    <row r="727" spans="1:19" x14ac:dyDescent="0.35">
      <c r="A727" s="1" t="str">
        <f t="shared" si="90"/>
        <v/>
      </c>
      <c r="B727" s="2" t="str">
        <f t="shared" si="91"/>
        <v/>
      </c>
      <c r="C727" s="2" t="str">
        <f>IF(A727="",IF(A726="","",SUM($C$6:C726)),B727*$C$2/12)</f>
        <v/>
      </c>
      <c r="D727" s="2" t="str">
        <f>IF(A727="",IF(A726="","",SUM($D$6:D726)),($B$6/$I$2))</f>
        <v/>
      </c>
      <c r="E727" s="2" t="str">
        <f>IF(A727="",IF(A726="","",SUM($E$6:E726)),C727+D727)</f>
        <v/>
      </c>
      <c r="G727" s="1" t="str">
        <f t="shared" si="95"/>
        <v/>
      </c>
      <c r="H727" s="2" t="str">
        <f t="shared" si="92"/>
        <v/>
      </c>
      <c r="I727" s="2" t="str">
        <f>IF(G727="",IF(G726="","",SUM($I$6:I726)),H727*$C$2/12)</f>
        <v/>
      </c>
      <c r="J727" s="2" t="str">
        <f>IF(G727="",IF(G726="","",SUM($J$6:J726)),K727-I727)</f>
        <v/>
      </c>
      <c r="K727" s="2" t="str">
        <f>IF(G727="",IF(G726="","",SUM(K$6:K726)),$H$6*(100%+$C$2/12)^$I$2*($C$2/12)/((100%+$C$2/12)^$I$2-1))</f>
        <v/>
      </c>
      <c r="P727" s="44" t="str">
        <f t="shared" si="88"/>
        <v/>
      </c>
      <c r="Q727" s="44" t="str">
        <f t="shared" si="93"/>
        <v/>
      </c>
      <c r="R727" s="2" t="str">
        <f t="shared" si="94"/>
        <v/>
      </c>
      <c r="S727" s="12" t="str">
        <f t="shared" si="89"/>
        <v/>
      </c>
    </row>
    <row r="728" spans="1:19" x14ac:dyDescent="0.35">
      <c r="A728" s="1" t="str">
        <f t="shared" si="90"/>
        <v/>
      </c>
      <c r="B728" s="2" t="str">
        <f t="shared" si="91"/>
        <v/>
      </c>
      <c r="C728" s="2" t="str">
        <f>IF(A728="",IF(A727="","",SUM($C$6:C727)),B728*$C$2/12)</f>
        <v/>
      </c>
      <c r="D728" s="2" t="str">
        <f>IF(A728="",IF(A727="","",SUM($D$6:D727)),($B$6/$I$2))</f>
        <v/>
      </c>
      <c r="E728" s="2" t="str">
        <f>IF(A728="",IF(A727="","",SUM($E$6:E727)),C728+D728)</f>
        <v/>
      </c>
      <c r="G728" s="1" t="str">
        <f t="shared" si="95"/>
        <v/>
      </c>
      <c r="H728" s="2" t="str">
        <f t="shared" si="92"/>
        <v/>
      </c>
      <c r="I728" s="2" t="str">
        <f>IF(G728="",IF(G727="","",SUM($I$6:I727)),H728*$C$2/12)</f>
        <v/>
      </c>
      <c r="J728" s="2" t="str">
        <f>IF(G728="",IF(G727="","",SUM($J$6:J727)),K728-I728)</f>
        <v/>
      </c>
      <c r="K728" s="2" t="str">
        <f>IF(G728="",IF(G727="","",SUM(K$6:K727)),$H$6*(100%+$C$2/12)^$I$2*($C$2/12)/((100%+$C$2/12)^$I$2-1))</f>
        <v/>
      </c>
      <c r="P728" s="44" t="str">
        <f t="shared" si="88"/>
        <v/>
      </c>
      <c r="Q728" s="44" t="str">
        <f t="shared" si="93"/>
        <v/>
      </c>
      <c r="R728" s="2" t="str">
        <f t="shared" si="94"/>
        <v/>
      </c>
      <c r="S728" s="12" t="str">
        <f t="shared" si="89"/>
        <v/>
      </c>
    </row>
    <row r="729" spans="1:19" x14ac:dyDescent="0.35">
      <c r="A729" s="1" t="str">
        <f t="shared" si="90"/>
        <v/>
      </c>
      <c r="B729" s="2" t="str">
        <f t="shared" si="91"/>
        <v/>
      </c>
      <c r="C729" s="2" t="str">
        <f>IF(A729="",IF(A728="","",SUM($C$6:C728)),B729*$C$2/12)</f>
        <v/>
      </c>
      <c r="D729" s="2" t="str">
        <f>IF(A729="",IF(A728="","",SUM($D$6:D728)),($B$6/$I$2))</f>
        <v/>
      </c>
      <c r="E729" s="2" t="str">
        <f>IF(A729="",IF(A728="","",SUM($E$6:E728)),C729+D729)</f>
        <v/>
      </c>
      <c r="G729" s="1" t="str">
        <f t="shared" si="95"/>
        <v/>
      </c>
      <c r="H729" s="2" t="str">
        <f t="shared" si="92"/>
        <v/>
      </c>
      <c r="I729" s="2" t="str">
        <f>IF(G729="",IF(G728="","",SUM($I$6:I728)),H729*$C$2/12)</f>
        <v/>
      </c>
      <c r="J729" s="2" t="str">
        <f>IF(G729="",IF(G728="","",SUM($J$6:J728)),K729-I729)</f>
        <v/>
      </c>
      <c r="K729" s="2" t="str">
        <f>IF(G729="",IF(G728="","",SUM(K$6:K728)),$H$6*(100%+$C$2/12)^$I$2*($C$2/12)/((100%+$C$2/12)^$I$2-1))</f>
        <v/>
      </c>
      <c r="P729" s="44" t="str">
        <f t="shared" si="88"/>
        <v/>
      </c>
      <c r="Q729" s="44" t="str">
        <f t="shared" si="93"/>
        <v/>
      </c>
      <c r="R729" s="2" t="str">
        <f t="shared" si="94"/>
        <v/>
      </c>
      <c r="S729" s="12" t="str">
        <f t="shared" si="89"/>
        <v/>
      </c>
    </row>
    <row r="730" spans="1:19" x14ac:dyDescent="0.35">
      <c r="A730" s="1" t="str">
        <f t="shared" si="90"/>
        <v/>
      </c>
      <c r="B730" s="2" t="str">
        <f t="shared" si="91"/>
        <v/>
      </c>
      <c r="C730" s="2" t="str">
        <f>IF(A730="",IF(A729="","",SUM($C$6:C729)),B730*$C$2/12)</f>
        <v/>
      </c>
      <c r="D730" s="2" t="str">
        <f>IF(A730="",IF(A729="","",SUM($D$6:D729)),($B$6/$I$2))</f>
        <v/>
      </c>
      <c r="E730" s="2" t="str">
        <f>IF(A730="",IF(A729="","",SUM($E$6:E729)),C730+D730)</f>
        <v/>
      </c>
      <c r="G730" s="1" t="str">
        <f t="shared" si="95"/>
        <v/>
      </c>
      <c r="H730" s="2" t="str">
        <f t="shared" si="92"/>
        <v/>
      </c>
      <c r="I730" s="2" t="str">
        <f>IF(G730="",IF(G729="","",SUM($I$6:I729)),H730*$C$2/12)</f>
        <v/>
      </c>
      <c r="J730" s="2" t="str">
        <f>IF(G730="",IF(G729="","",SUM($J$6:J729)),K730-I730)</f>
        <v/>
      </c>
      <c r="K730" s="2" t="str">
        <f>IF(G730="",IF(G729="","",SUM(K$6:K729)),$H$6*(100%+$C$2/12)^$I$2*($C$2/12)/((100%+$C$2/12)^$I$2-1))</f>
        <v/>
      </c>
      <c r="P730" s="44" t="str">
        <f t="shared" si="88"/>
        <v/>
      </c>
      <c r="Q730" s="44" t="str">
        <f t="shared" si="93"/>
        <v/>
      </c>
      <c r="R730" s="2" t="str">
        <f t="shared" si="94"/>
        <v/>
      </c>
      <c r="S730" s="12" t="str">
        <f t="shared" si="89"/>
        <v/>
      </c>
    </row>
    <row r="731" spans="1:19" x14ac:dyDescent="0.35">
      <c r="A731" s="1" t="str">
        <f t="shared" si="90"/>
        <v/>
      </c>
      <c r="B731" s="2" t="str">
        <f t="shared" si="91"/>
        <v/>
      </c>
      <c r="C731" s="2" t="str">
        <f>IF(A731="",IF(A730="","",SUM($C$6:C730)),B731*$C$2/12)</f>
        <v/>
      </c>
      <c r="D731" s="2" t="str">
        <f>IF(A731="",IF(A730="","",SUM($D$6:D730)),($B$6/$I$2))</f>
        <v/>
      </c>
      <c r="E731" s="2" t="str">
        <f>IF(A731="",IF(A730="","",SUM($E$6:E730)),C731+D731)</f>
        <v/>
      </c>
      <c r="G731" s="1" t="str">
        <f t="shared" si="95"/>
        <v/>
      </c>
      <c r="H731" s="2" t="str">
        <f t="shared" si="92"/>
        <v/>
      </c>
      <c r="I731" s="2" t="str">
        <f>IF(G731="",IF(G730="","",SUM($I$6:I730)),H731*$C$2/12)</f>
        <v/>
      </c>
      <c r="J731" s="2" t="str">
        <f>IF(G731="",IF(G730="","",SUM($J$6:J730)),K731-I731)</f>
        <v/>
      </c>
      <c r="K731" s="2" t="str">
        <f>IF(G731="",IF(G730="","",SUM(K$6:K730)),$H$6*(100%+$C$2/12)^$I$2*($C$2/12)/((100%+$C$2/12)^$I$2-1))</f>
        <v/>
      </c>
      <c r="P731" s="44" t="str">
        <f t="shared" ref="P731:P794" si="96">IF(A731="","",D731/B731)</f>
        <v/>
      </c>
      <c r="Q731" s="44" t="str">
        <f t="shared" si="93"/>
        <v/>
      </c>
      <c r="R731" s="2" t="str">
        <f t="shared" si="94"/>
        <v/>
      </c>
      <c r="S731" s="12" t="str">
        <f t="shared" si="89"/>
        <v/>
      </c>
    </row>
    <row r="732" spans="1:19" x14ac:dyDescent="0.35">
      <c r="A732" s="1" t="str">
        <f t="shared" si="90"/>
        <v/>
      </c>
      <c r="B732" s="2" t="str">
        <f t="shared" si="91"/>
        <v/>
      </c>
      <c r="C732" s="2" t="str">
        <f>IF(A732="",IF(A731="","",SUM($C$6:C731)),B732*$C$2/12)</f>
        <v/>
      </c>
      <c r="D732" s="2" t="str">
        <f>IF(A732="",IF(A731="","",SUM($D$6:D731)),($B$6/$I$2))</f>
        <v/>
      </c>
      <c r="E732" s="2" t="str">
        <f>IF(A732="",IF(A731="","",SUM($E$6:E731)),C732+D732)</f>
        <v/>
      </c>
      <c r="G732" s="1" t="str">
        <f t="shared" si="95"/>
        <v/>
      </c>
      <c r="H732" s="2" t="str">
        <f t="shared" si="92"/>
        <v/>
      </c>
      <c r="I732" s="2" t="str">
        <f>IF(G732="",IF(G731="","",SUM($I$6:I731)),H732*$C$2/12)</f>
        <v/>
      </c>
      <c r="J732" s="2" t="str">
        <f>IF(G732="",IF(G731="","",SUM($J$6:J731)),K732-I732)</f>
        <v/>
      </c>
      <c r="K732" s="2" t="str">
        <f>IF(G732="",IF(G731="","",SUM(K$6:K731)),$H$6*(100%+$C$2/12)^$I$2*($C$2/12)/((100%+$C$2/12)^$I$2-1))</f>
        <v/>
      </c>
      <c r="P732" s="44" t="str">
        <f t="shared" si="96"/>
        <v/>
      </c>
      <c r="Q732" s="44" t="str">
        <f t="shared" si="93"/>
        <v/>
      </c>
      <c r="R732" s="2" t="str">
        <f t="shared" si="94"/>
        <v/>
      </c>
      <c r="S732" s="12" t="str">
        <f t="shared" si="89"/>
        <v/>
      </c>
    </row>
    <row r="733" spans="1:19" x14ac:dyDescent="0.35">
      <c r="A733" s="1" t="str">
        <f t="shared" si="90"/>
        <v/>
      </c>
      <c r="B733" s="2" t="str">
        <f t="shared" si="91"/>
        <v/>
      </c>
      <c r="C733" s="2" t="str">
        <f>IF(A733="",IF(A732="","",SUM($C$6:C732)),B733*$C$2/12)</f>
        <v/>
      </c>
      <c r="D733" s="2" t="str">
        <f>IF(A733="",IF(A732="","",SUM($D$6:D732)),($B$6/$I$2))</f>
        <v/>
      </c>
      <c r="E733" s="2" t="str">
        <f>IF(A733="",IF(A732="","",SUM($E$6:E732)),C733+D733)</f>
        <v/>
      </c>
      <c r="G733" s="1" t="str">
        <f t="shared" si="95"/>
        <v/>
      </c>
      <c r="H733" s="2" t="str">
        <f t="shared" si="92"/>
        <v/>
      </c>
      <c r="I733" s="2" t="str">
        <f>IF(G733="",IF(G732="","",SUM($I$6:I732)),H733*$C$2/12)</f>
        <v/>
      </c>
      <c r="J733" s="2" t="str">
        <f>IF(G733="",IF(G732="","",SUM($J$6:J732)),K733-I733)</f>
        <v/>
      </c>
      <c r="K733" s="2" t="str">
        <f>IF(G733="",IF(G732="","",SUM(K$6:K732)),$H$6*(100%+$C$2/12)^$I$2*($C$2/12)/((100%+$C$2/12)^$I$2-1))</f>
        <v/>
      </c>
      <c r="P733" s="44" t="str">
        <f t="shared" si="96"/>
        <v/>
      </c>
      <c r="Q733" s="44" t="str">
        <f t="shared" si="93"/>
        <v/>
      </c>
      <c r="R733" s="2" t="str">
        <f t="shared" si="94"/>
        <v/>
      </c>
      <c r="S733" s="12" t="str">
        <f t="shared" si="89"/>
        <v/>
      </c>
    </row>
    <row r="734" spans="1:19" x14ac:dyDescent="0.35">
      <c r="A734" s="1" t="str">
        <f t="shared" si="90"/>
        <v/>
      </c>
      <c r="B734" s="2" t="str">
        <f t="shared" si="91"/>
        <v/>
      </c>
      <c r="C734" s="2" t="str">
        <f>IF(A734="",IF(A733="","",SUM($C$6:C733)),B734*$C$2/12)</f>
        <v/>
      </c>
      <c r="D734" s="2" t="str">
        <f>IF(A734="",IF(A733="","",SUM($D$6:D733)),($B$6/$I$2))</f>
        <v/>
      </c>
      <c r="E734" s="2" t="str">
        <f>IF(A734="",IF(A733="","",SUM($E$6:E733)),C734+D734)</f>
        <v/>
      </c>
      <c r="G734" s="1" t="str">
        <f t="shared" si="95"/>
        <v/>
      </c>
      <c r="H734" s="2" t="str">
        <f t="shared" si="92"/>
        <v/>
      </c>
      <c r="I734" s="2" t="str">
        <f>IF(G734="",IF(G733="","",SUM($I$6:I733)),H734*$C$2/12)</f>
        <v/>
      </c>
      <c r="J734" s="2" t="str">
        <f>IF(G734="",IF(G733="","",SUM($J$6:J733)),K734-I734)</f>
        <v/>
      </c>
      <c r="K734" s="2" t="str">
        <f>IF(G734="",IF(G733="","",SUM(K$6:K733)),$H$6*(100%+$C$2/12)^$I$2*($C$2/12)/((100%+$C$2/12)^$I$2-1))</f>
        <v/>
      </c>
      <c r="P734" s="44" t="str">
        <f t="shared" si="96"/>
        <v/>
      </c>
      <c r="Q734" s="44" t="str">
        <f t="shared" si="93"/>
        <v/>
      </c>
      <c r="R734" s="2" t="str">
        <f t="shared" si="94"/>
        <v/>
      </c>
      <c r="S734" s="12" t="str">
        <f t="shared" si="89"/>
        <v/>
      </c>
    </row>
    <row r="735" spans="1:19" x14ac:dyDescent="0.35">
      <c r="A735" s="1" t="str">
        <f t="shared" si="90"/>
        <v/>
      </c>
      <c r="B735" s="2" t="str">
        <f t="shared" si="91"/>
        <v/>
      </c>
      <c r="C735" s="2" t="str">
        <f>IF(A735="",IF(A734="","",SUM($C$6:C734)),B735*$C$2/12)</f>
        <v/>
      </c>
      <c r="D735" s="2" t="str">
        <f>IF(A735="",IF(A734="","",SUM($D$6:D734)),($B$6/$I$2))</f>
        <v/>
      </c>
      <c r="E735" s="2" t="str">
        <f>IF(A735="",IF(A734="","",SUM($E$6:E734)),C735+D735)</f>
        <v/>
      </c>
      <c r="G735" s="1" t="str">
        <f t="shared" si="95"/>
        <v/>
      </c>
      <c r="H735" s="2" t="str">
        <f t="shared" si="92"/>
        <v/>
      </c>
      <c r="I735" s="2" t="str">
        <f>IF(G735="",IF(G734="","",SUM($I$6:I734)),H735*$C$2/12)</f>
        <v/>
      </c>
      <c r="J735" s="2" t="str">
        <f>IF(G735="",IF(G734="","",SUM($J$6:J734)),K735-I735)</f>
        <v/>
      </c>
      <c r="K735" s="2" t="str">
        <f>IF(G735="",IF(G734="","",SUM(K$6:K734)),$H$6*(100%+$C$2/12)^$I$2*($C$2/12)/((100%+$C$2/12)^$I$2-1))</f>
        <v/>
      </c>
      <c r="P735" s="44" t="str">
        <f t="shared" si="96"/>
        <v/>
      </c>
      <c r="Q735" s="44" t="str">
        <f t="shared" si="93"/>
        <v/>
      </c>
      <c r="R735" s="2" t="str">
        <f t="shared" si="94"/>
        <v/>
      </c>
      <c r="S735" s="12" t="str">
        <f t="shared" si="89"/>
        <v/>
      </c>
    </row>
    <row r="736" spans="1:19" x14ac:dyDescent="0.35">
      <c r="A736" s="1" t="str">
        <f t="shared" si="90"/>
        <v/>
      </c>
      <c r="B736" s="2" t="str">
        <f t="shared" si="91"/>
        <v/>
      </c>
      <c r="C736" s="2" t="str">
        <f>IF(A736="",IF(A735="","",SUM($C$6:C735)),B736*$C$2/12)</f>
        <v/>
      </c>
      <c r="D736" s="2" t="str">
        <f>IF(A736="",IF(A735="","",SUM($D$6:D735)),($B$6/$I$2))</f>
        <v/>
      </c>
      <c r="E736" s="2" t="str">
        <f>IF(A736="",IF(A735="","",SUM($E$6:E735)),C736+D736)</f>
        <v/>
      </c>
      <c r="G736" s="1" t="str">
        <f t="shared" si="95"/>
        <v/>
      </c>
      <c r="H736" s="2" t="str">
        <f t="shared" si="92"/>
        <v/>
      </c>
      <c r="I736" s="2" t="str">
        <f>IF(G736="",IF(G735="","",SUM($I$6:I735)),H736*$C$2/12)</f>
        <v/>
      </c>
      <c r="J736" s="2" t="str">
        <f>IF(G736="",IF(G735="","",SUM($J$6:J735)),K736-I736)</f>
        <v/>
      </c>
      <c r="K736" s="2" t="str">
        <f>IF(G736="",IF(G735="","",SUM(K$6:K735)),$H$6*(100%+$C$2/12)^$I$2*($C$2/12)/((100%+$C$2/12)^$I$2-1))</f>
        <v/>
      </c>
      <c r="P736" s="44" t="str">
        <f t="shared" si="96"/>
        <v/>
      </c>
      <c r="Q736" s="44" t="str">
        <f t="shared" si="93"/>
        <v/>
      </c>
      <c r="R736" s="2" t="str">
        <f t="shared" si="94"/>
        <v/>
      </c>
      <c r="S736" s="12" t="str">
        <f t="shared" si="89"/>
        <v/>
      </c>
    </row>
    <row r="737" spans="1:19" x14ac:dyDescent="0.35">
      <c r="A737" s="1" t="str">
        <f t="shared" si="90"/>
        <v/>
      </c>
      <c r="B737" s="2" t="str">
        <f t="shared" si="91"/>
        <v/>
      </c>
      <c r="C737" s="2" t="str">
        <f>IF(A737="",IF(A736="","",SUM($C$6:C736)),B737*$C$2/12)</f>
        <v/>
      </c>
      <c r="D737" s="2" t="str">
        <f>IF(A737="",IF(A736="","",SUM($D$6:D736)),($B$6/$I$2))</f>
        <v/>
      </c>
      <c r="E737" s="2" t="str">
        <f>IF(A737="",IF(A736="","",SUM($E$6:E736)),C737+D737)</f>
        <v/>
      </c>
      <c r="G737" s="1" t="str">
        <f t="shared" si="95"/>
        <v/>
      </c>
      <c r="H737" s="2" t="str">
        <f t="shared" si="92"/>
        <v/>
      </c>
      <c r="I737" s="2" t="str">
        <f>IF(G737="",IF(G736="","",SUM($I$6:I736)),H737*$C$2/12)</f>
        <v/>
      </c>
      <c r="J737" s="2" t="str">
        <f>IF(G737="",IF(G736="","",SUM($J$6:J736)),K737-I737)</f>
        <v/>
      </c>
      <c r="K737" s="2" t="str">
        <f>IF(G737="",IF(G736="","",SUM(K$6:K736)),$H$6*(100%+$C$2/12)^$I$2*($C$2/12)/((100%+$C$2/12)^$I$2-1))</f>
        <v/>
      </c>
      <c r="P737" s="44" t="str">
        <f t="shared" si="96"/>
        <v/>
      </c>
      <c r="Q737" s="44" t="str">
        <f t="shared" si="93"/>
        <v/>
      </c>
      <c r="R737" s="2" t="str">
        <f t="shared" si="94"/>
        <v/>
      </c>
      <c r="S737" s="12" t="str">
        <f t="shared" si="89"/>
        <v/>
      </c>
    </row>
    <row r="738" spans="1:19" x14ac:dyDescent="0.35">
      <c r="A738" s="1" t="str">
        <f t="shared" si="90"/>
        <v/>
      </c>
      <c r="B738" s="2" t="str">
        <f t="shared" si="91"/>
        <v/>
      </c>
      <c r="C738" s="2" t="str">
        <f>IF(A738="",IF(A737="","",SUM($C$6:C737)),B738*$C$2/12)</f>
        <v/>
      </c>
      <c r="D738" s="2" t="str">
        <f>IF(A738="",IF(A737="","",SUM($D$6:D737)),($B$6/$I$2))</f>
        <v/>
      </c>
      <c r="E738" s="2" t="str">
        <f>IF(A738="",IF(A737="","",SUM($E$6:E737)),C738+D738)</f>
        <v/>
      </c>
      <c r="G738" s="1" t="str">
        <f t="shared" si="95"/>
        <v/>
      </c>
      <c r="H738" s="2" t="str">
        <f t="shared" si="92"/>
        <v/>
      </c>
      <c r="I738" s="2" t="str">
        <f>IF(G738="",IF(G737="","",SUM($I$6:I737)),H738*$C$2/12)</f>
        <v/>
      </c>
      <c r="J738" s="2" t="str">
        <f>IF(G738="",IF(G737="","",SUM($J$6:J737)),K738-I738)</f>
        <v/>
      </c>
      <c r="K738" s="2" t="str">
        <f>IF(G738="",IF(G737="","",SUM(K$6:K737)),$H$6*(100%+$C$2/12)^$I$2*($C$2/12)/((100%+$C$2/12)^$I$2-1))</f>
        <v/>
      </c>
      <c r="P738" s="44" t="str">
        <f t="shared" si="96"/>
        <v/>
      </c>
      <c r="Q738" s="44" t="str">
        <f t="shared" si="93"/>
        <v/>
      </c>
      <c r="R738" s="2" t="str">
        <f t="shared" si="94"/>
        <v/>
      </c>
      <c r="S738" s="12" t="str">
        <f t="shared" si="89"/>
        <v/>
      </c>
    </row>
    <row r="739" spans="1:19" x14ac:dyDescent="0.35">
      <c r="A739" s="1" t="str">
        <f t="shared" si="90"/>
        <v/>
      </c>
      <c r="B739" s="2" t="str">
        <f t="shared" si="91"/>
        <v/>
      </c>
      <c r="C739" s="2" t="str">
        <f>IF(A739="",IF(A738="","",SUM($C$6:C738)),B739*$C$2/12)</f>
        <v/>
      </c>
      <c r="D739" s="2" t="str">
        <f>IF(A739="",IF(A738="","",SUM($D$6:D738)),($B$6/$I$2))</f>
        <v/>
      </c>
      <c r="E739" s="2" t="str">
        <f>IF(A739="",IF(A738="","",SUM($E$6:E738)),C739+D739)</f>
        <v/>
      </c>
      <c r="G739" s="1" t="str">
        <f t="shared" si="95"/>
        <v/>
      </c>
      <c r="H739" s="2" t="str">
        <f t="shared" si="92"/>
        <v/>
      </c>
      <c r="I739" s="2" t="str">
        <f>IF(G739="",IF(G738="","",SUM($I$6:I738)),H739*$C$2/12)</f>
        <v/>
      </c>
      <c r="J739" s="2" t="str">
        <f>IF(G739="",IF(G738="","",SUM($J$6:J738)),K739-I739)</f>
        <v/>
      </c>
      <c r="K739" s="2" t="str">
        <f>IF(G739="",IF(G738="","",SUM(K$6:K738)),$H$6*(100%+$C$2/12)^$I$2*($C$2/12)/((100%+$C$2/12)^$I$2-1))</f>
        <v/>
      </c>
      <c r="P739" s="44" t="str">
        <f t="shared" si="96"/>
        <v/>
      </c>
      <c r="Q739" s="44" t="str">
        <f t="shared" si="93"/>
        <v/>
      </c>
      <c r="R739" s="2" t="str">
        <f t="shared" si="94"/>
        <v/>
      </c>
      <c r="S739" s="12" t="str">
        <f t="shared" si="89"/>
        <v/>
      </c>
    </row>
    <row r="740" spans="1:19" x14ac:dyDescent="0.35">
      <c r="A740" s="1" t="str">
        <f t="shared" si="90"/>
        <v/>
      </c>
      <c r="B740" s="2" t="str">
        <f t="shared" si="91"/>
        <v/>
      </c>
      <c r="C740" s="2" t="str">
        <f>IF(A740="",IF(A739="","",SUM($C$6:C739)),B740*$C$2/12)</f>
        <v/>
      </c>
      <c r="D740" s="2" t="str">
        <f>IF(A740="",IF(A739="","",SUM($D$6:D739)),($B$6/$I$2))</f>
        <v/>
      </c>
      <c r="E740" s="2" t="str">
        <f>IF(A740="",IF(A739="","",SUM($E$6:E739)),C740+D740)</f>
        <v/>
      </c>
      <c r="G740" s="1" t="str">
        <f t="shared" si="95"/>
        <v/>
      </c>
      <c r="H740" s="2" t="str">
        <f t="shared" si="92"/>
        <v/>
      </c>
      <c r="I740" s="2" t="str">
        <f>IF(G740="",IF(G739="","",SUM($I$6:I739)),H740*$C$2/12)</f>
        <v/>
      </c>
      <c r="J740" s="2" t="str">
        <f>IF(G740="",IF(G739="","",SUM($J$6:J739)),K740-I740)</f>
        <v/>
      </c>
      <c r="K740" s="2" t="str">
        <f>IF(G740="",IF(G739="","",SUM(K$6:K739)),$H$6*(100%+$C$2/12)^$I$2*($C$2/12)/((100%+$C$2/12)^$I$2-1))</f>
        <v/>
      </c>
      <c r="P740" s="44" t="str">
        <f t="shared" si="96"/>
        <v/>
      </c>
      <c r="Q740" s="44" t="str">
        <f t="shared" si="93"/>
        <v/>
      </c>
      <c r="R740" s="2" t="str">
        <f t="shared" si="94"/>
        <v/>
      </c>
      <c r="S740" s="12" t="str">
        <f t="shared" si="89"/>
        <v/>
      </c>
    </row>
    <row r="741" spans="1:19" x14ac:dyDescent="0.35">
      <c r="A741" s="1" t="str">
        <f t="shared" si="90"/>
        <v/>
      </c>
      <c r="B741" s="2" t="str">
        <f t="shared" si="91"/>
        <v/>
      </c>
      <c r="C741" s="2" t="str">
        <f>IF(A741="",IF(A740="","",SUM($C$6:C740)),B741*$C$2/12)</f>
        <v/>
      </c>
      <c r="D741" s="2" t="str">
        <f>IF(A741="",IF(A740="","",SUM($D$6:D740)),($B$6/$I$2))</f>
        <v/>
      </c>
      <c r="E741" s="2" t="str">
        <f>IF(A741="",IF(A740="","",SUM($E$6:E740)),C741+D741)</f>
        <v/>
      </c>
      <c r="G741" s="1" t="str">
        <f t="shared" si="95"/>
        <v/>
      </c>
      <c r="H741" s="2" t="str">
        <f t="shared" si="92"/>
        <v/>
      </c>
      <c r="I741" s="2" t="str">
        <f>IF(G741="",IF(G740="","",SUM($I$6:I740)),H741*$C$2/12)</f>
        <v/>
      </c>
      <c r="J741" s="2" t="str">
        <f>IF(G741="",IF(G740="","",SUM($J$6:J740)),K741-I741)</f>
        <v/>
      </c>
      <c r="K741" s="2" t="str">
        <f>IF(G741="",IF(G740="","",SUM(K$6:K740)),$H$6*(100%+$C$2/12)^$I$2*($C$2/12)/((100%+$C$2/12)^$I$2-1))</f>
        <v/>
      </c>
      <c r="P741" s="44" t="str">
        <f t="shared" si="96"/>
        <v/>
      </c>
      <c r="Q741" s="44" t="str">
        <f t="shared" si="93"/>
        <v/>
      </c>
      <c r="R741" s="2" t="str">
        <f t="shared" si="94"/>
        <v/>
      </c>
      <c r="S741" s="12" t="str">
        <f t="shared" si="89"/>
        <v/>
      </c>
    </row>
    <row r="742" spans="1:19" x14ac:dyDescent="0.35">
      <c r="A742" s="1" t="str">
        <f t="shared" si="90"/>
        <v/>
      </c>
      <c r="B742" s="2" t="str">
        <f t="shared" si="91"/>
        <v/>
      </c>
      <c r="C742" s="2" t="str">
        <f>IF(A742="",IF(A741="","",SUM($C$6:C741)),B742*$C$2/12)</f>
        <v/>
      </c>
      <c r="D742" s="2" t="str">
        <f>IF(A742="",IF(A741="","",SUM($D$6:D741)),($B$6/$I$2))</f>
        <v/>
      </c>
      <c r="E742" s="2" t="str">
        <f>IF(A742="",IF(A741="","",SUM($E$6:E741)),C742+D742)</f>
        <v/>
      </c>
      <c r="G742" s="1" t="str">
        <f t="shared" si="95"/>
        <v/>
      </c>
      <c r="H742" s="2" t="str">
        <f t="shared" si="92"/>
        <v/>
      </c>
      <c r="I742" s="2" t="str">
        <f>IF(G742="",IF(G741="","",SUM($I$6:I741)),H742*$C$2/12)</f>
        <v/>
      </c>
      <c r="J742" s="2" t="str">
        <f>IF(G742="",IF(G741="","",SUM($J$6:J741)),K742-I742)</f>
        <v/>
      </c>
      <c r="K742" s="2" t="str">
        <f>IF(G742="",IF(G741="","",SUM(K$6:K741)),$H$6*(100%+$C$2/12)^$I$2*($C$2/12)/((100%+$C$2/12)^$I$2-1))</f>
        <v/>
      </c>
      <c r="P742" s="44" t="str">
        <f t="shared" si="96"/>
        <v/>
      </c>
      <c r="Q742" s="44" t="str">
        <f t="shared" si="93"/>
        <v/>
      </c>
      <c r="R742" s="2" t="str">
        <f t="shared" si="94"/>
        <v/>
      </c>
      <c r="S742" s="12" t="str">
        <f t="shared" si="89"/>
        <v/>
      </c>
    </row>
    <row r="743" spans="1:19" x14ac:dyDescent="0.35">
      <c r="A743" s="1" t="str">
        <f t="shared" si="90"/>
        <v/>
      </c>
      <c r="B743" s="2" t="str">
        <f t="shared" si="91"/>
        <v/>
      </c>
      <c r="C743" s="2" t="str">
        <f>IF(A743="",IF(A742="","",SUM($C$6:C742)),B743*$C$2/12)</f>
        <v/>
      </c>
      <c r="D743" s="2" t="str">
        <f>IF(A743="",IF(A742="","",SUM($D$6:D742)),($B$6/$I$2))</f>
        <v/>
      </c>
      <c r="E743" s="2" t="str">
        <f>IF(A743="",IF(A742="","",SUM($E$6:E742)),C743+D743)</f>
        <v/>
      </c>
      <c r="G743" s="1" t="str">
        <f t="shared" si="95"/>
        <v/>
      </c>
      <c r="H743" s="2" t="str">
        <f t="shared" si="92"/>
        <v/>
      </c>
      <c r="I743" s="2" t="str">
        <f>IF(G743="",IF(G742="","",SUM($I$6:I742)),H743*$C$2/12)</f>
        <v/>
      </c>
      <c r="J743" s="2" t="str">
        <f>IF(G743="",IF(G742="","",SUM($J$6:J742)),K743-I743)</f>
        <v/>
      </c>
      <c r="K743" s="2" t="str">
        <f>IF(G743="",IF(G742="","",SUM(K$6:K742)),$H$6*(100%+$C$2/12)^$I$2*($C$2/12)/((100%+$C$2/12)^$I$2-1))</f>
        <v/>
      </c>
      <c r="P743" s="44" t="str">
        <f t="shared" si="96"/>
        <v/>
      </c>
      <c r="Q743" s="44" t="str">
        <f t="shared" si="93"/>
        <v/>
      </c>
      <c r="R743" s="2" t="str">
        <f t="shared" si="94"/>
        <v/>
      </c>
      <c r="S743" s="12" t="str">
        <f t="shared" si="89"/>
        <v/>
      </c>
    </row>
    <row r="744" spans="1:19" x14ac:dyDescent="0.35">
      <c r="A744" s="1" t="str">
        <f t="shared" si="90"/>
        <v/>
      </c>
      <c r="B744" s="2" t="str">
        <f t="shared" si="91"/>
        <v/>
      </c>
      <c r="C744" s="2" t="str">
        <f>IF(A744="",IF(A743="","",SUM($C$6:C743)),B744*$C$2/12)</f>
        <v/>
      </c>
      <c r="D744" s="2" t="str">
        <f>IF(A744="",IF(A743="","",SUM($D$6:D743)),($B$6/$I$2))</f>
        <v/>
      </c>
      <c r="E744" s="2" t="str">
        <f>IF(A744="",IF(A743="","",SUM($E$6:E743)),C744+D744)</f>
        <v/>
      </c>
      <c r="G744" s="1" t="str">
        <f t="shared" si="95"/>
        <v/>
      </c>
      <c r="H744" s="2" t="str">
        <f t="shared" si="92"/>
        <v/>
      </c>
      <c r="I744" s="2" t="str">
        <f>IF(G744="",IF(G743="","",SUM($I$6:I743)),H744*$C$2/12)</f>
        <v/>
      </c>
      <c r="J744" s="2" t="str">
        <f>IF(G744="",IF(G743="","",SUM($J$6:J743)),K744-I744)</f>
        <v/>
      </c>
      <c r="K744" s="2" t="str">
        <f>IF(G744="",IF(G743="","",SUM(K$6:K743)),$H$6*(100%+$C$2/12)^$I$2*($C$2/12)/((100%+$C$2/12)^$I$2-1))</f>
        <v/>
      </c>
      <c r="P744" s="44" t="str">
        <f t="shared" si="96"/>
        <v/>
      </c>
      <c r="Q744" s="44" t="str">
        <f t="shared" si="93"/>
        <v/>
      </c>
      <c r="R744" s="2" t="str">
        <f t="shared" si="94"/>
        <v/>
      </c>
      <c r="S744" s="12" t="str">
        <f t="shared" si="89"/>
        <v/>
      </c>
    </row>
    <row r="745" spans="1:19" x14ac:dyDescent="0.35">
      <c r="A745" s="1" t="str">
        <f t="shared" si="90"/>
        <v/>
      </c>
      <c r="B745" s="2" t="str">
        <f t="shared" si="91"/>
        <v/>
      </c>
      <c r="C745" s="2" t="str">
        <f>IF(A745="",IF(A744="","",SUM($C$6:C744)),B745*$C$2/12)</f>
        <v/>
      </c>
      <c r="D745" s="2" t="str">
        <f>IF(A745="",IF(A744="","",SUM($D$6:D744)),($B$6/$I$2))</f>
        <v/>
      </c>
      <c r="E745" s="2" t="str">
        <f>IF(A745="",IF(A744="","",SUM($E$6:E744)),C745+D745)</f>
        <v/>
      </c>
      <c r="G745" s="1" t="str">
        <f t="shared" si="95"/>
        <v/>
      </c>
      <c r="H745" s="2" t="str">
        <f t="shared" si="92"/>
        <v/>
      </c>
      <c r="I745" s="2" t="str">
        <f>IF(G745="",IF(G744="","",SUM($I$6:I744)),H745*$C$2/12)</f>
        <v/>
      </c>
      <c r="J745" s="2" t="str">
        <f>IF(G745="",IF(G744="","",SUM($J$6:J744)),K745-I745)</f>
        <v/>
      </c>
      <c r="K745" s="2" t="str">
        <f>IF(G745="",IF(G744="","",SUM(K$6:K744)),$H$6*(100%+$C$2/12)^$I$2*($C$2/12)/((100%+$C$2/12)^$I$2-1))</f>
        <v/>
      </c>
      <c r="P745" s="44" t="str">
        <f t="shared" si="96"/>
        <v/>
      </c>
      <c r="Q745" s="44" t="str">
        <f t="shared" si="93"/>
        <v/>
      </c>
      <c r="R745" s="2" t="str">
        <f t="shared" si="94"/>
        <v/>
      </c>
      <c r="S745" s="12" t="str">
        <f t="shared" si="89"/>
        <v/>
      </c>
    </row>
    <row r="746" spans="1:19" x14ac:dyDescent="0.35">
      <c r="A746" s="1" t="str">
        <f t="shared" si="90"/>
        <v/>
      </c>
      <c r="B746" s="2" t="str">
        <f t="shared" si="91"/>
        <v/>
      </c>
      <c r="C746" s="2" t="str">
        <f>IF(A746="",IF(A745="","",SUM($C$6:C745)),B746*$C$2/12)</f>
        <v/>
      </c>
      <c r="D746" s="2" t="str">
        <f>IF(A746="",IF(A745="","",SUM($D$6:D745)),($B$6/$I$2))</f>
        <v/>
      </c>
      <c r="E746" s="2" t="str">
        <f>IF(A746="",IF(A745="","",SUM($E$6:E745)),C746+D746)</f>
        <v/>
      </c>
      <c r="G746" s="1" t="str">
        <f t="shared" si="95"/>
        <v/>
      </c>
      <c r="H746" s="2" t="str">
        <f t="shared" si="92"/>
        <v/>
      </c>
      <c r="I746" s="2" t="str">
        <f>IF(G746="",IF(G745="","",SUM($I$6:I745)),H746*$C$2/12)</f>
        <v/>
      </c>
      <c r="J746" s="2" t="str">
        <f>IF(G746="",IF(G745="","",SUM($J$6:J745)),K746-I746)</f>
        <v/>
      </c>
      <c r="K746" s="2" t="str">
        <f>IF(G746="",IF(G745="","",SUM(K$6:K745)),$H$6*(100%+$C$2/12)^$I$2*($C$2/12)/((100%+$C$2/12)^$I$2-1))</f>
        <v/>
      </c>
      <c r="P746" s="44" t="str">
        <f t="shared" si="96"/>
        <v/>
      </c>
      <c r="Q746" s="44" t="str">
        <f t="shared" si="93"/>
        <v/>
      </c>
      <c r="R746" s="2" t="str">
        <f t="shared" si="94"/>
        <v/>
      </c>
      <c r="S746" s="12" t="str">
        <f t="shared" si="89"/>
        <v/>
      </c>
    </row>
    <row r="747" spans="1:19" x14ac:dyDescent="0.35">
      <c r="A747" s="1" t="str">
        <f t="shared" si="90"/>
        <v/>
      </c>
      <c r="B747" s="2" t="str">
        <f t="shared" si="91"/>
        <v/>
      </c>
      <c r="C747" s="2" t="str">
        <f>IF(A747="",IF(A746="","",SUM($C$6:C746)),B747*$C$2/12)</f>
        <v/>
      </c>
      <c r="D747" s="2" t="str">
        <f>IF(A747="",IF(A746="","",SUM($D$6:D746)),($B$6/$I$2))</f>
        <v/>
      </c>
      <c r="E747" s="2" t="str">
        <f>IF(A747="",IF(A746="","",SUM($E$6:E746)),C747+D747)</f>
        <v/>
      </c>
      <c r="G747" s="1" t="str">
        <f t="shared" si="95"/>
        <v/>
      </c>
      <c r="H747" s="2" t="str">
        <f t="shared" si="92"/>
        <v/>
      </c>
      <c r="I747" s="2" t="str">
        <f>IF(G747="",IF(G746="","",SUM($I$6:I746)),H747*$C$2/12)</f>
        <v/>
      </c>
      <c r="J747" s="2" t="str">
        <f>IF(G747="",IF(G746="","",SUM($J$6:J746)),K747-I747)</f>
        <v/>
      </c>
      <c r="K747" s="2" t="str">
        <f>IF(G747="",IF(G746="","",SUM(K$6:K746)),$H$6*(100%+$C$2/12)^$I$2*($C$2/12)/((100%+$C$2/12)^$I$2-1))</f>
        <v/>
      </c>
      <c r="P747" s="44" t="str">
        <f t="shared" si="96"/>
        <v/>
      </c>
      <c r="Q747" s="44" t="str">
        <f t="shared" si="93"/>
        <v/>
      </c>
      <c r="R747" s="2" t="str">
        <f t="shared" si="94"/>
        <v/>
      </c>
      <c r="S747" s="12" t="str">
        <f t="shared" si="89"/>
        <v/>
      </c>
    </row>
    <row r="748" spans="1:19" x14ac:dyDescent="0.35">
      <c r="A748" s="1" t="str">
        <f t="shared" si="90"/>
        <v/>
      </c>
      <c r="B748" s="2" t="str">
        <f t="shared" si="91"/>
        <v/>
      </c>
      <c r="C748" s="2" t="str">
        <f>IF(A748="",IF(A747="","",SUM($C$6:C747)),B748*$C$2/12)</f>
        <v/>
      </c>
      <c r="D748" s="2" t="str">
        <f>IF(A748="",IF(A747="","",SUM($D$6:D747)),($B$6/$I$2))</f>
        <v/>
      </c>
      <c r="E748" s="2" t="str">
        <f>IF(A748="",IF(A747="","",SUM($E$6:E747)),C748+D748)</f>
        <v/>
      </c>
      <c r="G748" s="1" t="str">
        <f t="shared" si="95"/>
        <v/>
      </c>
      <c r="H748" s="2" t="str">
        <f t="shared" si="92"/>
        <v/>
      </c>
      <c r="I748" s="2" t="str">
        <f>IF(G748="",IF(G747="","",SUM($I$6:I747)),H748*$C$2/12)</f>
        <v/>
      </c>
      <c r="J748" s="2" t="str">
        <f>IF(G748="",IF(G747="","",SUM($J$6:J747)),K748-I748)</f>
        <v/>
      </c>
      <c r="K748" s="2" t="str">
        <f>IF(G748="",IF(G747="","",SUM(K$6:K747)),$H$6*(100%+$C$2/12)^$I$2*($C$2/12)/((100%+$C$2/12)^$I$2-1))</f>
        <v/>
      </c>
      <c r="P748" s="44" t="str">
        <f t="shared" si="96"/>
        <v/>
      </c>
      <c r="Q748" s="44" t="str">
        <f t="shared" si="93"/>
        <v/>
      </c>
      <c r="R748" s="2" t="str">
        <f t="shared" si="94"/>
        <v/>
      </c>
      <c r="S748" s="12" t="str">
        <f t="shared" si="89"/>
        <v/>
      </c>
    </row>
    <row r="749" spans="1:19" x14ac:dyDescent="0.35">
      <c r="A749" s="1" t="str">
        <f t="shared" si="90"/>
        <v/>
      </c>
      <c r="B749" s="2" t="str">
        <f t="shared" si="91"/>
        <v/>
      </c>
      <c r="C749" s="2" t="str">
        <f>IF(A749="",IF(A748="","",SUM($C$6:C748)),B749*$C$2/12)</f>
        <v/>
      </c>
      <c r="D749" s="2" t="str">
        <f>IF(A749="",IF(A748="","",SUM($D$6:D748)),($B$6/$I$2))</f>
        <v/>
      </c>
      <c r="E749" s="2" t="str">
        <f>IF(A749="",IF(A748="","",SUM($E$6:E748)),C749+D749)</f>
        <v/>
      </c>
      <c r="G749" s="1" t="str">
        <f t="shared" si="95"/>
        <v/>
      </c>
      <c r="H749" s="2" t="str">
        <f t="shared" si="92"/>
        <v/>
      </c>
      <c r="I749" s="2" t="str">
        <f>IF(G749="",IF(G748="","",SUM($I$6:I748)),H749*$C$2/12)</f>
        <v/>
      </c>
      <c r="J749" s="2" t="str">
        <f>IF(G749="",IF(G748="","",SUM($J$6:J748)),K749-I749)</f>
        <v/>
      </c>
      <c r="K749" s="2" t="str">
        <f>IF(G749="",IF(G748="","",SUM(K$6:K748)),$H$6*(100%+$C$2/12)^$I$2*($C$2/12)/((100%+$C$2/12)^$I$2-1))</f>
        <v/>
      </c>
      <c r="P749" s="44" t="str">
        <f t="shared" si="96"/>
        <v/>
      </c>
      <c r="Q749" s="44" t="str">
        <f t="shared" si="93"/>
        <v/>
      </c>
      <c r="R749" s="2" t="str">
        <f t="shared" si="94"/>
        <v/>
      </c>
      <c r="S749" s="12" t="str">
        <f t="shared" si="89"/>
        <v/>
      </c>
    </row>
    <row r="750" spans="1:19" x14ac:dyDescent="0.35">
      <c r="A750" s="1" t="str">
        <f t="shared" si="90"/>
        <v/>
      </c>
      <c r="B750" s="2" t="str">
        <f t="shared" si="91"/>
        <v/>
      </c>
      <c r="C750" s="2" t="str">
        <f>IF(A750="",IF(A749="","",SUM($C$6:C749)),B750*$C$2/12)</f>
        <v/>
      </c>
      <c r="D750" s="2" t="str">
        <f>IF(A750="",IF(A749="","",SUM($D$6:D749)),($B$6/$I$2))</f>
        <v/>
      </c>
      <c r="E750" s="2" t="str">
        <f>IF(A750="",IF(A749="","",SUM($E$6:E749)),C750+D750)</f>
        <v/>
      </c>
      <c r="G750" s="1" t="str">
        <f t="shared" si="95"/>
        <v/>
      </c>
      <c r="H750" s="2" t="str">
        <f t="shared" si="92"/>
        <v/>
      </c>
      <c r="I750" s="2" t="str">
        <f>IF(G750="",IF(G749="","",SUM($I$6:I749)),H750*$C$2/12)</f>
        <v/>
      </c>
      <c r="J750" s="2" t="str">
        <f>IF(G750="",IF(G749="","",SUM($J$6:J749)),K750-I750)</f>
        <v/>
      </c>
      <c r="K750" s="2" t="str">
        <f>IF(G750="",IF(G749="","",SUM(K$6:K749)),$H$6*(100%+$C$2/12)^$I$2*($C$2/12)/((100%+$C$2/12)^$I$2-1))</f>
        <v/>
      </c>
      <c r="P750" s="44" t="str">
        <f t="shared" si="96"/>
        <v/>
      </c>
      <c r="Q750" s="44" t="str">
        <f t="shared" si="93"/>
        <v/>
      </c>
      <c r="R750" s="2" t="str">
        <f t="shared" si="94"/>
        <v/>
      </c>
      <c r="S750" s="12" t="str">
        <f t="shared" si="89"/>
        <v/>
      </c>
    </row>
    <row r="751" spans="1:19" x14ac:dyDescent="0.35">
      <c r="A751" s="1" t="str">
        <f t="shared" si="90"/>
        <v/>
      </c>
      <c r="B751" s="2" t="str">
        <f t="shared" si="91"/>
        <v/>
      </c>
      <c r="C751" s="2" t="str">
        <f>IF(A751="",IF(A750="","",SUM($C$6:C750)),B751*$C$2/12)</f>
        <v/>
      </c>
      <c r="D751" s="2" t="str">
        <f>IF(A751="",IF(A750="","",SUM($D$6:D750)),($B$6/$I$2))</f>
        <v/>
      </c>
      <c r="E751" s="2" t="str">
        <f>IF(A751="",IF(A750="","",SUM($E$6:E750)),C751+D751)</f>
        <v/>
      </c>
      <c r="G751" s="1" t="str">
        <f t="shared" si="95"/>
        <v/>
      </c>
      <c r="H751" s="2" t="str">
        <f t="shared" si="92"/>
        <v/>
      </c>
      <c r="I751" s="2" t="str">
        <f>IF(G751="",IF(G750="","",SUM($I$6:I750)),H751*$C$2/12)</f>
        <v/>
      </c>
      <c r="J751" s="2" t="str">
        <f>IF(G751="",IF(G750="","",SUM($J$6:J750)),K751-I751)</f>
        <v/>
      </c>
      <c r="K751" s="2" t="str">
        <f>IF(G751="",IF(G750="","",SUM(K$6:K750)),$H$6*(100%+$C$2/12)^$I$2*($C$2/12)/((100%+$C$2/12)^$I$2-1))</f>
        <v/>
      </c>
      <c r="P751" s="44" t="str">
        <f t="shared" si="96"/>
        <v/>
      </c>
      <c r="Q751" s="44" t="str">
        <f t="shared" si="93"/>
        <v/>
      </c>
      <c r="R751" s="2" t="str">
        <f t="shared" si="94"/>
        <v/>
      </c>
      <c r="S751" s="12" t="str">
        <f t="shared" si="89"/>
        <v/>
      </c>
    </row>
    <row r="752" spans="1:19" x14ac:dyDescent="0.35">
      <c r="A752" s="1" t="str">
        <f t="shared" si="90"/>
        <v/>
      </c>
      <c r="B752" s="2" t="str">
        <f t="shared" si="91"/>
        <v/>
      </c>
      <c r="C752" s="2" t="str">
        <f>IF(A752="",IF(A751="","",SUM($C$6:C751)),B752*$C$2/12)</f>
        <v/>
      </c>
      <c r="D752" s="2" t="str">
        <f>IF(A752="",IF(A751="","",SUM($D$6:D751)),($B$6/$I$2))</f>
        <v/>
      </c>
      <c r="E752" s="2" t="str">
        <f>IF(A752="",IF(A751="","",SUM($E$6:E751)),C752+D752)</f>
        <v/>
      </c>
      <c r="G752" s="1" t="str">
        <f t="shared" si="95"/>
        <v/>
      </c>
      <c r="H752" s="2" t="str">
        <f t="shared" si="92"/>
        <v/>
      </c>
      <c r="I752" s="2" t="str">
        <f>IF(G752="",IF(G751="","",SUM($I$6:I751)),H752*$C$2/12)</f>
        <v/>
      </c>
      <c r="J752" s="2" t="str">
        <f>IF(G752="",IF(G751="","",SUM($J$6:J751)),K752-I752)</f>
        <v/>
      </c>
      <c r="K752" s="2" t="str">
        <f>IF(G752="",IF(G751="","",SUM(K$6:K751)),$H$6*(100%+$C$2/12)^$I$2*($C$2/12)/((100%+$C$2/12)^$I$2-1))</f>
        <v/>
      </c>
      <c r="P752" s="44" t="str">
        <f t="shared" si="96"/>
        <v/>
      </c>
      <c r="Q752" s="44" t="str">
        <f t="shared" si="93"/>
        <v/>
      </c>
      <c r="R752" s="2" t="str">
        <f t="shared" si="94"/>
        <v/>
      </c>
      <c r="S752" s="12" t="str">
        <f t="shared" si="89"/>
        <v/>
      </c>
    </row>
    <row r="753" spans="1:19" x14ac:dyDescent="0.35">
      <c r="A753" s="1" t="str">
        <f t="shared" si="90"/>
        <v/>
      </c>
      <c r="B753" s="2" t="str">
        <f t="shared" si="91"/>
        <v/>
      </c>
      <c r="C753" s="2" t="str">
        <f>IF(A753="",IF(A752="","",SUM($C$6:C752)),B753*$C$2/12)</f>
        <v/>
      </c>
      <c r="D753" s="2" t="str">
        <f>IF(A753="",IF(A752="","",SUM($D$6:D752)),($B$6/$I$2))</f>
        <v/>
      </c>
      <c r="E753" s="2" t="str">
        <f>IF(A753="",IF(A752="","",SUM($E$6:E752)),C753+D753)</f>
        <v/>
      </c>
      <c r="G753" s="1" t="str">
        <f t="shared" si="95"/>
        <v/>
      </c>
      <c r="H753" s="2" t="str">
        <f t="shared" si="92"/>
        <v/>
      </c>
      <c r="I753" s="2" t="str">
        <f>IF(G753="",IF(G752="","",SUM($I$6:I752)),H753*$C$2/12)</f>
        <v/>
      </c>
      <c r="J753" s="2" t="str">
        <f>IF(G753="",IF(G752="","",SUM($J$6:J752)),K753-I753)</f>
        <v/>
      </c>
      <c r="K753" s="2" t="str">
        <f>IF(G753="",IF(G752="","",SUM(K$6:K752)),$H$6*(100%+$C$2/12)^$I$2*($C$2/12)/((100%+$C$2/12)^$I$2-1))</f>
        <v/>
      </c>
      <c r="P753" s="44" t="str">
        <f t="shared" si="96"/>
        <v/>
      </c>
      <c r="Q753" s="44" t="str">
        <f t="shared" si="93"/>
        <v/>
      </c>
      <c r="R753" s="2" t="str">
        <f t="shared" si="94"/>
        <v/>
      </c>
      <c r="S753" s="12" t="str">
        <f t="shared" si="89"/>
        <v/>
      </c>
    </row>
    <row r="754" spans="1:19" x14ac:dyDescent="0.35">
      <c r="A754" s="1" t="str">
        <f t="shared" si="90"/>
        <v/>
      </c>
      <c r="B754" s="2" t="str">
        <f t="shared" si="91"/>
        <v/>
      </c>
      <c r="C754" s="2" t="str">
        <f>IF(A754="",IF(A753="","",SUM($C$6:C753)),B754*$C$2/12)</f>
        <v/>
      </c>
      <c r="D754" s="2" t="str">
        <f>IF(A754="",IF(A753="","",SUM($D$6:D753)),($B$6/$I$2))</f>
        <v/>
      </c>
      <c r="E754" s="2" t="str">
        <f>IF(A754="",IF(A753="","",SUM($E$6:E753)),C754+D754)</f>
        <v/>
      </c>
      <c r="G754" s="1" t="str">
        <f t="shared" si="95"/>
        <v/>
      </c>
      <c r="H754" s="2" t="str">
        <f t="shared" si="92"/>
        <v/>
      </c>
      <c r="I754" s="2" t="str">
        <f>IF(G754="",IF(G753="","",SUM($I$6:I753)),H754*$C$2/12)</f>
        <v/>
      </c>
      <c r="J754" s="2" t="str">
        <f>IF(G754="",IF(G753="","",SUM($J$6:J753)),K754-I754)</f>
        <v/>
      </c>
      <c r="K754" s="2" t="str">
        <f>IF(G754="",IF(G753="","",SUM(K$6:K753)),$H$6*(100%+$C$2/12)^$I$2*($C$2/12)/((100%+$C$2/12)^$I$2-1))</f>
        <v/>
      </c>
      <c r="P754" s="44" t="str">
        <f t="shared" si="96"/>
        <v/>
      </c>
      <c r="Q754" s="44" t="str">
        <f t="shared" si="93"/>
        <v/>
      </c>
      <c r="R754" s="2" t="str">
        <f t="shared" si="94"/>
        <v/>
      </c>
      <c r="S754" s="12" t="str">
        <f t="shared" si="89"/>
        <v/>
      </c>
    </row>
    <row r="755" spans="1:19" x14ac:dyDescent="0.35">
      <c r="A755" s="1" t="str">
        <f t="shared" si="90"/>
        <v/>
      </c>
      <c r="B755" s="2" t="str">
        <f t="shared" si="91"/>
        <v/>
      </c>
      <c r="C755" s="2" t="str">
        <f>IF(A755="",IF(A754="","",SUM($C$6:C754)),B755*$C$2/12)</f>
        <v/>
      </c>
      <c r="D755" s="2" t="str">
        <f>IF(A755="",IF(A754="","",SUM($D$6:D754)),($B$6/$I$2))</f>
        <v/>
      </c>
      <c r="E755" s="2" t="str">
        <f>IF(A755="",IF(A754="","",SUM($E$6:E754)),C755+D755)</f>
        <v/>
      </c>
      <c r="G755" s="1" t="str">
        <f t="shared" si="95"/>
        <v/>
      </c>
      <c r="H755" s="2" t="str">
        <f t="shared" si="92"/>
        <v/>
      </c>
      <c r="I755" s="2" t="str">
        <f>IF(G755="",IF(G754="","",SUM($I$6:I754)),H755*$C$2/12)</f>
        <v/>
      </c>
      <c r="J755" s="2" t="str">
        <f>IF(G755="",IF(G754="","",SUM($J$6:J754)),K755-I755)</f>
        <v/>
      </c>
      <c r="K755" s="2" t="str">
        <f>IF(G755="",IF(G754="","",SUM(K$6:K754)),$H$6*(100%+$C$2/12)^$I$2*($C$2/12)/((100%+$C$2/12)^$I$2-1))</f>
        <v/>
      </c>
      <c r="P755" s="44" t="str">
        <f t="shared" si="96"/>
        <v/>
      </c>
      <c r="Q755" s="44" t="str">
        <f t="shared" si="93"/>
        <v/>
      </c>
      <c r="R755" s="2" t="str">
        <f t="shared" si="94"/>
        <v/>
      </c>
      <c r="S755" s="12" t="str">
        <f t="shared" ref="S755:S818" si="97">IF(A755="", "",(R755-B755)/R755)</f>
        <v/>
      </c>
    </row>
    <row r="756" spans="1:19" x14ac:dyDescent="0.35">
      <c r="A756" s="1" t="str">
        <f t="shared" si="90"/>
        <v/>
      </c>
      <c r="B756" s="2" t="str">
        <f t="shared" si="91"/>
        <v/>
      </c>
      <c r="C756" s="2" t="str">
        <f>IF(A756="",IF(A755="","",SUM($C$6:C755)),B756*$C$2/12)</f>
        <v/>
      </c>
      <c r="D756" s="2" t="str">
        <f>IF(A756="",IF(A755="","",SUM($D$6:D755)),($B$6/$I$2))</f>
        <v/>
      </c>
      <c r="E756" s="2" t="str">
        <f>IF(A756="",IF(A755="","",SUM($E$6:E755)),C756+D756)</f>
        <v/>
      </c>
      <c r="G756" s="1" t="str">
        <f t="shared" si="95"/>
        <v/>
      </c>
      <c r="H756" s="2" t="str">
        <f t="shared" si="92"/>
        <v/>
      </c>
      <c r="I756" s="2" t="str">
        <f>IF(G756="",IF(G755="","",SUM($I$6:I755)),H756*$C$2/12)</f>
        <v/>
      </c>
      <c r="J756" s="2" t="str">
        <f>IF(G756="",IF(G755="","",SUM($J$6:J755)),K756-I756)</f>
        <v/>
      </c>
      <c r="K756" s="2" t="str">
        <f>IF(G756="",IF(G755="","",SUM(K$6:K755)),$H$6*(100%+$C$2/12)^$I$2*($C$2/12)/((100%+$C$2/12)^$I$2-1))</f>
        <v/>
      </c>
      <c r="P756" s="44" t="str">
        <f t="shared" si="96"/>
        <v/>
      </c>
      <c r="Q756" s="44" t="str">
        <f t="shared" si="93"/>
        <v/>
      </c>
      <c r="R756" s="2" t="str">
        <f t="shared" si="94"/>
        <v/>
      </c>
      <c r="S756" s="12" t="str">
        <f t="shared" si="97"/>
        <v/>
      </c>
    </row>
    <row r="757" spans="1:19" x14ac:dyDescent="0.35">
      <c r="A757" s="1" t="str">
        <f t="shared" si="90"/>
        <v/>
      </c>
      <c r="B757" s="2" t="str">
        <f t="shared" si="91"/>
        <v/>
      </c>
      <c r="C757" s="2" t="str">
        <f>IF(A757="",IF(A756="","",SUM($C$6:C756)),B757*$C$2/12)</f>
        <v/>
      </c>
      <c r="D757" s="2" t="str">
        <f>IF(A757="",IF(A756="","",SUM($D$6:D756)),($B$6/$I$2))</f>
        <v/>
      </c>
      <c r="E757" s="2" t="str">
        <f>IF(A757="",IF(A756="","",SUM($E$6:E756)),C757+D757)</f>
        <v/>
      </c>
      <c r="G757" s="1" t="str">
        <f t="shared" si="95"/>
        <v/>
      </c>
      <c r="H757" s="2" t="str">
        <f t="shared" si="92"/>
        <v/>
      </c>
      <c r="I757" s="2" t="str">
        <f>IF(G757="",IF(G756="","",SUM($I$6:I756)),H757*$C$2/12)</f>
        <v/>
      </c>
      <c r="J757" s="2" t="str">
        <f>IF(G757="",IF(G756="","",SUM($J$6:J756)),K757-I757)</f>
        <v/>
      </c>
      <c r="K757" s="2" t="str">
        <f>IF(G757="",IF(G756="","",SUM(K$6:K756)),$H$6*(100%+$C$2/12)^$I$2*($C$2/12)/((100%+$C$2/12)^$I$2-1))</f>
        <v/>
      </c>
      <c r="P757" s="44" t="str">
        <f t="shared" si="96"/>
        <v/>
      </c>
      <c r="Q757" s="44" t="str">
        <f t="shared" si="93"/>
        <v/>
      </c>
      <c r="R757" s="2" t="str">
        <f t="shared" si="94"/>
        <v/>
      </c>
      <c r="S757" s="12" t="str">
        <f t="shared" si="97"/>
        <v/>
      </c>
    </row>
    <row r="758" spans="1:19" x14ac:dyDescent="0.35">
      <c r="A758" s="1" t="str">
        <f t="shared" si="90"/>
        <v/>
      </c>
      <c r="B758" s="2" t="str">
        <f t="shared" si="91"/>
        <v/>
      </c>
      <c r="C758" s="2" t="str">
        <f>IF(A758="",IF(A757="","",SUM($C$6:C757)),B758*$C$2/12)</f>
        <v/>
      </c>
      <c r="D758" s="2" t="str">
        <f>IF(A758="",IF(A757="","",SUM($D$6:D757)),($B$6/$I$2))</f>
        <v/>
      </c>
      <c r="E758" s="2" t="str">
        <f>IF(A758="",IF(A757="","",SUM($E$6:E757)),C758+D758)</f>
        <v/>
      </c>
      <c r="G758" s="1" t="str">
        <f t="shared" si="95"/>
        <v/>
      </c>
      <c r="H758" s="2" t="str">
        <f t="shared" si="92"/>
        <v/>
      </c>
      <c r="I758" s="2" t="str">
        <f>IF(G758="",IF(G757="","",SUM($I$6:I757)),H758*$C$2/12)</f>
        <v/>
      </c>
      <c r="J758" s="2" t="str">
        <f>IF(G758="",IF(G757="","",SUM($J$6:J757)),K758-I758)</f>
        <v/>
      </c>
      <c r="K758" s="2" t="str">
        <f>IF(G758="",IF(G757="","",SUM(K$6:K757)),$H$6*(100%+$C$2/12)^$I$2*($C$2/12)/((100%+$C$2/12)^$I$2-1))</f>
        <v/>
      </c>
      <c r="P758" s="44" t="str">
        <f t="shared" si="96"/>
        <v/>
      </c>
      <c r="Q758" s="44" t="str">
        <f t="shared" si="93"/>
        <v/>
      </c>
      <c r="R758" s="2" t="str">
        <f t="shared" si="94"/>
        <v/>
      </c>
      <c r="S758" s="12" t="str">
        <f t="shared" si="97"/>
        <v/>
      </c>
    </row>
    <row r="759" spans="1:19" x14ac:dyDescent="0.35">
      <c r="A759" s="1" t="str">
        <f t="shared" si="90"/>
        <v/>
      </c>
      <c r="B759" s="2" t="str">
        <f t="shared" si="91"/>
        <v/>
      </c>
      <c r="C759" s="2" t="str">
        <f>IF(A759="",IF(A758="","",SUM($C$6:C758)),B759*$C$2/12)</f>
        <v/>
      </c>
      <c r="D759" s="2" t="str">
        <f>IF(A759="",IF(A758="","",SUM($D$6:D758)),($B$6/$I$2))</f>
        <v/>
      </c>
      <c r="E759" s="2" t="str">
        <f>IF(A759="",IF(A758="","",SUM($E$6:E758)),C759+D759)</f>
        <v/>
      </c>
      <c r="G759" s="1" t="str">
        <f t="shared" si="95"/>
        <v/>
      </c>
      <c r="H759" s="2" t="str">
        <f t="shared" si="92"/>
        <v/>
      </c>
      <c r="I759" s="2" t="str">
        <f>IF(G759="",IF(G758="","",SUM($I$6:I758)),H759*$C$2/12)</f>
        <v/>
      </c>
      <c r="J759" s="2" t="str">
        <f>IF(G759="",IF(G758="","",SUM($J$6:J758)),K759-I759)</f>
        <v/>
      </c>
      <c r="K759" s="2" t="str">
        <f>IF(G759="",IF(G758="","",SUM(K$6:K758)),$H$6*(100%+$C$2/12)^$I$2*($C$2/12)/((100%+$C$2/12)^$I$2-1))</f>
        <v/>
      </c>
      <c r="P759" s="44" t="str">
        <f t="shared" si="96"/>
        <v/>
      </c>
      <c r="Q759" s="44" t="str">
        <f t="shared" si="93"/>
        <v/>
      </c>
      <c r="R759" s="2" t="str">
        <f t="shared" si="94"/>
        <v/>
      </c>
      <c r="S759" s="12" t="str">
        <f t="shared" si="97"/>
        <v/>
      </c>
    </row>
    <row r="760" spans="1:19" x14ac:dyDescent="0.35">
      <c r="A760" s="1" t="str">
        <f t="shared" si="90"/>
        <v/>
      </c>
      <c r="B760" s="2" t="str">
        <f t="shared" si="91"/>
        <v/>
      </c>
      <c r="C760" s="2" t="str">
        <f>IF(A760="",IF(A759="","",SUM($C$6:C759)),B760*$C$2/12)</f>
        <v/>
      </c>
      <c r="D760" s="2" t="str">
        <f>IF(A760="",IF(A759="","",SUM($D$6:D759)),($B$6/$I$2))</f>
        <v/>
      </c>
      <c r="E760" s="2" t="str">
        <f>IF(A760="",IF(A759="","",SUM($E$6:E759)),C760+D760)</f>
        <v/>
      </c>
      <c r="G760" s="1" t="str">
        <f t="shared" si="95"/>
        <v/>
      </c>
      <c r="H760" s="2" t="str">
        <f t="shared" si="92"/>
        <v/>
      </c>
      <c r="I760" s="2" t="str">
        <f>IF(G760="",IF(G759="","",SUM($I$6:I759)),H760*$C$2/12)</f>
        <v/>
      </c>
      <c r="J760" s="2" t="str">
        <f>IF(G760="",IF(G759="","",SUM($J$6:J759)),K760-I760)</f>
        <v/>
      </c>
      <c r="K760" s="2" t="str">
        <f>IF(G760="",IF(G759="","",SUM(K$6:K759)),$H$6*(100%+$C$2/12)^$I$2*($C$2/12)/((100%+$C$2/12)^$I$2-1))</f>
        <v/>
      </c>
      <c r="P760" s="44" t="str">
        <f t="shared" si="96"/>
        <v/>
      </c>
      <c r="Q760" s="44" t="str">
        <f t="shared" si="93"/>
        <v/>
      </c>
      <c r="R760" s="2" t="str">
        <f t="shared" si="94"/>
        <v/>
      </c>
      <c r="S760" s="12" t="str">
        <f t="shared" si="97"/>
        <v/>
      </c>
    </row>
    <row r="761" spans="1:19" x14ac:dyDescent="0.35">
      <c r="A761" s="1" t="str">
        <f t="shared" si="90"/>
        <v/>
      </c>
      <c r="B761" s="2" t="str">
        <f t="shared" si="91"/>
        <v/>
      </c>
      <c r="C761" s="2" t="str">
        <f>IF(A761="",IF(A760="","",SUM($C$6:C760)),B761*$C$2/12)</f>
        <v/>
      </c>
      <c r="D761" s="2" t="str">
        <f>IF(A761="",IF(A760="","",SUM($D$6:D760)),($B$6/$I$2))</f>
        <v/>
      </c>
      <c r="E761" s="2" t="str">
        <f>IF(A761="",IF(A760="","",SUM($E$6:E760)),C761+D761)</f>
        <v/>
      </c>
      <c r="G761" s="1" t="str">
        <f t="shared" si="95"/>
        <v/>
      </c>
      <c r="H761" s="2" t="str">
        <f t="shared" si="92"/>
        <v/>
      </c>
      <c r="I761" s="2" t="str">
        <f>IF(G761="",IF(G760="","",SUM($I$6:I760)),H761*$C$2/12)</f>
        <v/>
      </c>
      <c r="J761" s="2" t="str">
        <f>IF(G761="",IF(G760="","",SUM($J$6:J760)),K761-I761)</f>
        <v/>
      </c>
      <c r="K761" s="2" t="str">
        <f>IF(G761="",IF(G760="","",SUM(K$6:K760)),$H$6*(100%+$C$2/12)^$I$2*($C$2/12)/((100%+$C$2/12)^$I$2-1))</f>
        <v/>
      </c>
      <c r="P761" s="44" t="str">
        <f t="shared" si="96"/>
        <v/>
      </c>
      <c r="Q761" s="44" t="str">
        <f t="shared" si="93"/>
        <v/>
      </c>
      <c r="R761" s="2" t="str">
        <f t="shared" si="94"/>
        <v/>
      </c>
      <c r="S761" s="12" t="str">
        <f t="shared" si="97"/>
        <v/>
      </c>
    </row>
    <row r="762" spans="1:19" x14ac:dyDescent="0.35">
      <c r="A762" s="1" t="str">
        <f t="shared" si="90"/>
        <v/>
      </c>
      <c r="B762" s="2" t="str">
        <f t="shared" si="91"/>
        <v/>
      </c>
      <c r="C762" s="2" t="str">
        <f>IF(A762="",IF(A761="","",SUM($C$6:C761)),B762*$C$2/12)</f>
        <v/>
      </c>
      <c r="D762" s="2" t="str">
        <f>IF(A762="",IF(A761="","",SUM($D$6:D761)),($B$6/$I$2))</f>
        <v/>
      </c>
      <c r="E762" s="2" t="str">
        <f>IF(A762="",IF(A761="","",SUM($E$6:E761)),C762+D762)</f>
        <v/>
      </c>
      <c r="G762" s="1" t="str">
        <f t="shared" si="95"/>
        <v/>
      </c>
      <c r="H762" s="2" t="str">
        <f t="shared" si="92"/>
        <v/>
      </c>
      <c r="I762" s="2" t="str">
        <f>IF(G762="",IF(G761="","",SUM($I$6:I761)),H762*$C$2/12)</f>
        <v/>
      </c>
      <c r="J762" s="2" t="str">
        <f>IF(G762="",IF(G761="","",SUM($J$6:J761)),K762-I762)</f>
        <v/>
      </c>
      <c r="K762" s="2" t="str">
        <f>IF(G762="",IF(G761="","",SUM(K$6:K761)),$H$6*(100%+$C$2/12)^$I$2*($C$2/12)/((100%+$C$2/12)^$I$2-1))</f>
        <v/>
      </c>
      <c r="P762" s="44" t="str">
        <f t="shared" si="96"/>
        <v/>
      </c>
      <c r="Q762" s="44" t="str">
        <f t="shared" si="93"/>
        <v/>
      </c>
      <c r="R762" s="2" t="str">
        <f t="shared" si="94"/>
        <v/>
      </c>
      <c r="S762" s="12" t="str">
        <f t="shared" si="97"/>
        <v/>
      </c>
    </row>
    <row r="763" spans="1:19" x14ac:dyDescent="0.35">
      <c r="A763" s="1" t="str">
        <f t="shared" si="90"/>
        <v/>
      </c>
      <c r="B763" s="2" t="str">
        <f t="shared" si="91"/>
        <v/>
      </c>
      <c r="C763" s="2" t="str">
        <f>IF(A763="",IF(A762="","",SUM($C$6:C762)),B763*$C$2/12)</f>
        <v/>
      </c>
      <c r="D763" s="2" t="str">
        <f>IF(A763="",IF(A762="","",SUM($D$6:D762)),($B$6/$I$2))</f>
        <v/>
      </c>
      <c r="E763" s="2" t="str">
        <f>IF(A763="",IF(A762="","",SUM($E$6:E762)),C763+D763)</f>
        <v/>
      </c>
      <c r="G763" s="1" t="str">
        <f t="shared" si="95"/>
        <v/>
      </c>
      <c r="H763" s="2" t="str">
        <f t="shared" si="92"/>
        <v/>
      </c>
      <c r="I763" s="2" t="str">
        <f>IF(G763="",IF(G762="","",SUM($I$6:I762)),H763*$C$2/12)</f>
        <v/>
      </c>
      <c r="J763" s="2" t="str">
        <f>IF(G763="",IF(G762="","",SUM($J$6:J762)),K763-I763)</f>
        <v/>
      </c>
      <c r="K763" s="2" t="str">
        <f>IF(G763="",IF(G762="","",SUM(K$6:K762)),$H$6*(100%+$C$2/12)^$I$2*($C$2/12)/((100%+$C$2/12)^$I$2-1))</f>
        <v/>
      </c>
      <c r="P763" s="44" t="str">
        <f t="shared" si="96"/>
        <v/>
      </c>
      <c r="Q763" s="44" t="str">
        <f t="shared" si="93"/>
        <v/>
      </c>
      <c r="R763" s="2" t="str">
        <f t="shared" si="94"/>
        <v/>
      </c>
      <c r="S763" s="12" t="str">
        <f t="shared" si="97"/>
        <v/>
      </c>
    </row>
    <row r="764" spans="1:19" x14ac:dyDescent="0.35">
      <c r="A764" s="1" t="str">
        <f t="shared" si="90"/>
        <v/>
      </c>
      <c r="B764" s="2" t="str">
        <f t="shared" si="91"/>
        <v/>
      </c>
      <c r="C764" s="2" t="str">
        <f>IF(A764="",IF(A763="","",SUM($C$6:C763)),B764*$C$2/12)</f>
        <v/>
      </c>
      <c r="D764" s="2" t="str">
        <f>IF(A764="",IF(A763="","",SUM($D$6:D763)),($B$6/$I$2))</f>
        <v/>
      </c>
      <c r="E764" s="2" t="str">
        <f>IF(A764="",IF(A763="","",SUM($E$6:E763)),C764+D764)</f>
        <v/>
      </c>
      <c r="G764" s="1" t="str">
        <f t="shared" si="95"/>
        <v/>
      </c>
      <c r="H764" s="2" t="str">
        <f t="shared" si="92"/>
        <v/>
      </c>
      <c r="I764" s="2" t="str">
        <f>IF(G764="",IF(G763="","",SUM($I$6:I763)),H764*$C$2/12)</f>
        <v/>
      </c>
      <c r="J764" s="2" t="str">
        <f>IF(G764="",IF(G763="","",SUM($J$6:J763)),K764-I764)</f>
        <v/>
      </c>
      <c r="K764" s="2" t="str">
        <f>IF(G764="",IF(G763="","",SUM(K$6:K763)),$H$6*(100%+$C$2/12)^$I$2*($C$2/12)/((100%+$C$2/12)^$I$2-1))</f>
        <v/>
      </c>
      <c r="P764" s="44" t="str">
        <f t="shared" si="96"/>
        <v/>
      </c>
      <c r="Q764" s="44" t="str">
        <f t="shared" si="93"/>
        <v/>
      </c>
      <c r="R764" s="2" t="str">
        <f t="shared" si="94"/>
        <v/>
      </c>
      <c r="S764" s="12" t="str">
        <f t="shared" si="97"/>
        <v/>
      </c>
    </row>
    <row r="765" spans="1:19" x14ac:dyDescent="0.35">
      <c r="A765" s="1" t="str">
        <f t="shared" si="90"/>
        <v/>
      </c>
      <c r="B765" s="2" t="str">
        <f t="shared" si="91"/>
        <v/>
      </c>
      <c r="C765" s="2" t="str">
        <f>IF(A765="",IF(A764="","",SUM($C$6:C764)),B765*$C$2/12)</f>
        <v/>
      </c>
      <c r="D765" s="2" t="str">
        <f>IF(A765="",IF(A764="","",SUM($D$6:D764)),($B$6/$I$2))</f>
        <v/>
      </c>
      <c r="E765" s="2" t="str">
        <f>IF(A765="",IF(A764="","",SUM($E$6:E764)),C765+D765)</f>
        <v/>
      </c>
      <c r="G765" s="1" t="str">
        <f t="shared" si="95"/>
        <v/>
      </c>
      <c r="H765" s="2" t="str">
        <f t="shared" si="92"/>
        <v/>
      </c>
      <c r="I765" s="2" t="str">
        <f>IF(G765="",IF(G764="","",SUM($I$6:I764)),H765*$C$2/12)</f>
        <v/>
      </c>
      <c r="J765" s="2" t="str">
        <f>IF(G765="",IF(G764="","",SUM($J$6:J764)),K765-I765)</f>
        <v/>
      </c>
      <c r="K765" s="2" t="str">
        <f>IF(G765="",IF(G764="","",SUM(K$6:K764)),$H$6*(100%+$C$2/12)^$I$2*($C$2/12)/((100%+$C$2/12)^$I$2-1))</f>
        <v/>
      </c>
      <c r="P765" s="44" t="str">
        <f t="shared" si="96"/>
        <v/>
      </c>
      <c r="Q765" s="44" t="str">
        <f t="shared" si="93"/>
        <v/>
      </c>
      <c r="R765" s="2" t="str">
        <f t="shared" si="94"/>
        <v/>
      </c>
      <c r="S765" s="12" t="str">
        <f t="shared" si="97"/>
        <v/>
      </c>
    </row>
    <row r="766" spans="1:19" x14ac:dyDescent="0.35">
      <c r="A766" s="1" t="str">
        <f t="shared" si="90"/>
        <v/>
      </c>
      <c r="B766" s="2" t="str">
        <f t="shared" si="91"/>
        <v/>
      </c>
      <c r="C766" s="2" t="str">
        <f>IF(A766="",IF(A765="","",SUM($C$6:C765)),B766*$C$2/12)</f>
        <v/>
      </c>
      <c r="D766" s="2" t="str">
        <f>IF(A766="",IF(A765="","",SUM($D$6:D765)),($B$6/$I$2))</f>
        <v/>
      </c>
      <c r="E766" s="2" t="str">
        <f>IF(A766="",IF(A765="","",SUM($E$6:E765)),C766+D766)</f>
        <v/>
      </c>
      <c r="G766" s="1" t="str">
        <f t="shared" si="95"/>
        <v/>
      </c>
      <c r="H766" s="2" t="str">
        <f t="shared" si="92"/>
        <v/>
      </c>
      <c r="I766" s="2" t="str">
        <f>IF(G766="",IF(G765="","",SUM($I$6:I765)),H766*$C$2/12)</f>
        <v/>
      </c>
      <c r="J766" s="2" t="str">
        <f>IF(G766="",IF(G765="","",SUM($J$6:J765)),K766-I766)</f>
        <v/>
      </c>
      <c r="K766" s="2" t="str">
        <f>IF(G766="",IF(G765="","",SUM(K$6:K765)),$H$6*(100%+$C$2/12)^$I$2*($C$2/12)/((100%+$C$2/12)^$I$2-1))</f>
        <v/>
      </c>
      <c r="P766" s="44" t="str">
        <f t="shared" si="96"/>
        <v/>
      </c>
      <c r="Q766" s="44" t="str">
        <f t="shared" si="93"/>
        <v/>
      </c>
      <c r="R766" s="2" t="str">
        <f t="shared" si="94"/>
        <v/>
      </c>
      <c r="S766" s="12" t="str">
        <f t="shared" si="97"/>
        <v/>
      </c>
    </row>
    <row r="767" spans="1:19" x14ac:dyDescent="0.35">
      <c r="A767" s="1" t="str">
        <f t="shared" si="90"/>
        <v/>
      </c>
      <c r="B767" s="2" t="str">
        <f t="shared" si="91"/>
        <v/>
      </c>
      <c r="C767" s="2" t="str">
        <f>IF(A767="",IF(A766="","",SUM($C$6:C766)),B767*$C$2/12)</f>
        <v/>
      </c>
      <c r="D767" s="2" t="str">
        <f>IF(A767="",IF(A766="","",SUM($D$6:D766)),($B$6/$I$2))</f>
        <v/>
      </c>
      <c r="E767" s="2" t="str">
        <f>IF(A767="",IF(A766="","",SUM($E$6:E766)),C767+D767)</f>
        <v/>
      </c>
      <c r="G767" s="1" t="str">
        <f t="shared" si="95"/>
        <v/>
      </c>
      <c r="H767" s="2" t="str">
        <f t="shared" si="92"/>
        <v/>
      </c>
      <c r="I767" s="2" t="str">
        <f>IF(G767="",IF(G766="","",SUM($I$6:I766)),H767*$C$2/12)</f>
        <v/>
      </c>
      <c r="J767" s="2" t="str">
        <f>IF(G767="",IF(G766="","",SUM($J$6:J766)),K767-I767)</f>
        <v/>
      </c>
      <c r="K767" s="2" t="str">
        <f>IF(G767="",IF(G766="","",SUM(K$6:K766)),$H$6*(100%+$C$2/12)^$I$2*($C$2/12)/((100%+$C$2/12)^$I$2-1))</f>
        <v/>
      </c>
      <c r="P767" s="44" t="str">
        <f t="shared" si="96"/>
        <v/>
      </c>
      <c r="Q767" s="44" t="str">
        <f t="shared" si="93"/>
        <v/>
      </c>
      <c r="R767" s="2" t="str">
        <f t="shared" si="94"/>
        <v/>
      </c>
      <c r="S767" s="12" t="str">
        <f t="shared" si="97"/>
        <v/>
      </c>
    </row>
    <row r="768" spans="1:19" x14ac:dyDescent="0.35">
      <c r="A768" s="1" t="str">
        <f t="shared" si="90"/>
        <v/>
      </c>
      <c r="B768" s="2" t="str">
        <f t="shared" si="91"/>
        <v/>
      </c>
      <c r="C768" s="2" t="str">
        <f>IF(A768="",IF(A767="","",SUM($C$6:C767)),B768*$C$2/12)</f>
        <v/>
      </c>
      <c r="D768" s="2" t="str">
        <f>IF(A768="",IF(A767="","",SUM($D$6:D767)),($B$6/$I$2))</f>
        <v/>
      </c>
      <c r="E768" s="2" t="str">
        <f>IF(A768="",IF(A767="","",SUM($E$6:E767)),C768+D768)</f>
        <v/>
      </c>
      <c r="G768" s="1" t="str">
        <f t="shared" si="95"/>
        <v/>
      </c>
      <c r="H768" s="2" t="str">
        <f t="shared" si="92"/>
        <v/>
      </c>
      <c r="I768" s="2" t="str">
        <f>IF(G768="",IF(G767="","",SUM($I$6:I767)),H768*$C$2/12)</f>
        <v/>
      </c>
      <c r="J768" s="2" t="str">
        <f>IF(G768="",IF(G767="","",SUM($J$6:J767)),K768-I768)</f>
        <v/>
      </c>
      <c r="K768" s="2" t="str">
        <f>IF(G768="",IF(G767="","",SUM(K$6:K767)),$H$6*(100%+$C$2/12)^$I$2*($C$2/12)/((100%+$C$2/12)^$I$2-1))</f>
        <v/>
      </c>
      <c r="P768" s="44" t="str">
        <f t="shared" si="96"/>
        <v/>
      </c>
      <c r="Q768" s="44" t="str">
        <f t="shared" si="93"/>
        <v/>
      </c>
      <c r="R768" s="2" t="str">
        <f t="shared" si="94"/>
        <v/>
      </c>
      <c r="S768" s="12" t="str">
        <f t="shared" si="97"/>
        <v/>
      </c>
    </row>
    <row r="769" spans="1:19" x14ac:dyDescent="0.35">
      <c r="A769" s="1" t="str">
        <f t="shared" si="90"/>
        <v/>
      </c>
      <c r="B769" s="2" t="str">
        <f t="shared" si="91"/>
        <v/>
      </c>
      <c r="C769" s="2" t="str">
        <f>IF(A769="",IF(A768="","",SUM($C$6:C768)),B769*$C$2/12)</f>
        <v/>
      </c>
      <c r="D769" s="2" t="str">
        <f>IF(A769="",IF(A768="","",SUM($D$6:D768)),($B$6/$I$2))</f>
        <v/>
      </c>
      <c r="E769" s="2" t="str">
        <f>IF(A769="",IF(A768="","",SUM($E$6:E768)),C769+D769)</f>
        <v/>
      </c>
      <c r="G769" s="1" t="str">
        <f t="shared" si="95"/>
        <v/>
      </c>
      <c r="H769" s="2" t="str">
        <f t="shared" si="92"/>
        <v/>
      </c>
      <c r="I769" s="2" t="str">
        <f>IF(G769="",IF(G768="","",SUM($I$6:I768)),H769*$C$2/12)</f>
        <v/>
      </c>
      <c r="J769" s="2" t="str">
        <f>IF(G769="",IF(G768="","",SUM($J$6:J768)),K769-I769)</f>
        <v/>
      </c>
      <c r="K769" s="2" t="str">
        <f>IF(G769="",IF(G768="","",SUM(K$6:K768)),$H$6*(100%+$C$2/12)^$I$2*($C$2/12)/((100%+$C$2/12)^$I$2-1))</f>
        <v/>
      </c>
      <c r="P769" s="44" t="str">
        <f t="shared" si="96"/>
        <v/>
      </c>
      <c r="Q769" s="44" t="str">
        <f t="shared" si="93"/>
        <v/>
      </c>
      <c r="R769" s="2" t="str">
        <f t="shared" si="94"/>
        <v/>
      </c>
      <c r="S769" s="12" t="str">
        <f t="shared" si="97"/>
        <v/>
      </c>
    </row>
    <row r="770" spans="1:19" x14ac:dyDescent="0.35">
      <c r="A770" s="1" t="str">
        <f t="shared" si="90"/>
        <v/>
      </c>
      <c r="B770" s="2" t="str">
        <f t="shared" si="91"/>
        <v/>
      </c>
      <c r="C770" s="2" t="str">
        <f>IF(A770="",IF(A769="","",SUM($C$6:C769)),B770*$C$2/12)</f>
        <v/>
      </c>
      <c r="D770" s="2" t="str">
        <f>IF(A770="",IF(A769="","",SUM($D$6:D769)),($B$6/$I$2))</f>
        <v/>
      </c>
      <c r="E770" s="2" t="str">
        <f>IF(A770="",IF(A769="","",SUM($E$6:E769)),C770+D770)</f>
        <v/>
      </c>
      <c r="G770" s="1" t="str">
        <f t="shared" si="95"/>
        <v/>
      </c>
      <c r="H770" s="2" t="str">
        <f t="shared" si="92"/>
        <v/>
      </c>
      <c r="I770" s="2" t="str">
        <f>IF(G770="",IF(G769="","",SUM($I$6:I769)),H770*$C$2/12)</f>
        <v/>
      </c>
      <c r="J770" s="2" t="str">
        <f>IF(G770="",IF(G769="","",SUM($J$6:J769)),K770-I770)</f>
        <v/>
      </c>
      <c r="K770" s="2" t="str">
        <f>IF(G770="",IF(G769="","",SUM(K$6:K769)),$H$6*(100%+$C$2/12)^$I$2*($C$2/12)/((100%+$C$2/12)^$I$2-1))</f>
        <v/>
      </c>
      <c r="P770" s="44" t="str">
        <f t="shared" si="96"/>
        <v/>
      </c>
      <c r="Q770" s="44" t="str">
        <f t="shared" si="93"/>
        <v/>
      </c>
      <c r="R770" s="2" t="str">
        <f t="shared" si="94"/>
        <v/>
      </c>
      <c r="S770" s="12" t="str">
        <f t="shared" si="97"/>
        <v/>
      </c>
    </row>
    <row r="771" spans="1:19" x14ac:dyDescent="0.35">
      <c r="A771" s="1" t="str">
        <f t="shared" si="90"/>
        <v/>
      </c>
      <c r="B771" s="2" t="str">
        <f t="shared" si="91"/>
        <v/>
      </c>
      <c r="C771" s="2" t="str">
        <f>IF(A771="",IF(A770="","",SUM($C$6:C770)),B771*$C$2/12)</f>
        <v/>
      </c>
      <c r="D771" s="2" t="str">
        <f>IF(A771="",IF(A770="","",SUM($D$6:D770)),($B$6/$I$2))</f>
        <v/>
      </c>
      <c r="E771" s="2" t="str">
        <f>IF(A771="",IF(A770="","",SUM($E$6:E770)),C771+D771)</f>
        <v/>
      </c>
      <c r="G771" s="1" t="str">
        <f t="shared" si="95"/>
        <v/>
      </c>
      <c r="H771" s="2" t="str">
        <f t="shared" si="92"/>
        <v/>
      </c>
      <c r="I771" s="2" t="str">
        <f>IF(G771="",IF(G770="","",SUM($I$6:I770)),H771*$C$2/12)</f>
        <v/>
      </c>
      <c r="J771" s="2" t="str">
        <f>IF(G771="",IF(G770="","",SUM($J$6:J770)),K771-I771)</f>
        <v/>
      </c>
      <c r="K771" s="2" t="str">
        <f>IF(G771="",IF(G770="","",SUM(K$6:K770)),$H$6*(100%+$C$2/12)^$I$2*($C$2/12)/((100%+$C$2/12)^$I$2-1))</f>
        <v/>
      </c>
      <c r="P771" s="44" t="str">
        <f t="shared" si="96"/>
        <v/>
      </c>
      <c r="Q771" s="44" t="str">
        <f t="shared" si="93"/>
        <v/>
      </c>
      <c r="R771" s="2" t="str">
        <f t="shared" si="94"/>
        <v/>
      </c>
      <c r="S771" s="12" t="str">
        <f t="shared" si="97"/>
        <v/>
      </c>
    </row>
    <row r="772" spans="1:19" x14ac:dyDescent="0.35">
      <c r="A772" s="1" t="str">
        <f t="shared" si="90"/>
        <v/>
      </c>
      <c r="B772" s="2" t="str">
        <f t="shared" si="91"/>
        <v/>
      </c>
      <c r="C772" s="2" t="str">
        <f>IF(A772="",IF(A771="","",SUM($C$6:C771)),B772*$C$2/12)</f>
        <v/>
      </c>
      <c r="D772" s="2" t="str">
        <f>IF(A772="",IF(A771="","",SUM($D$6:D771)),($B$6/$I$2))</f>
        <v/>
      </c>
      <c r="E772" s="2" t="str">
        <f>IF(A772="",IF(A771="","",SUM($E$6:E771)),C772+D772)</f>
        <v/>
      </c>
      <c r="G772" s="1" t="str">
        <f t="shared" si="95"/>
        <v/>
      </c>
      <c r="H772" s="2" t="str">
        <f t="shared" si="92"/>
        <v/>
      </c>
      <c r="I772" s="2" t="str">
        <f>IF(G772="",IF(G771="","",SUM($I$6:I771)),H772*$C$2/12)</f>
        <v/>
      </c>
      <c r="J772" s="2" t="str">
        <f>IF(G772="",IF(G771="","",SUM($J$6:J771)),K772-I772)</f>
        <v/>
      </c>
      <c r="K772" s="2" t="str">
        <f>IF(G772="",IF(G771="","",SUM(K$6:K771)),$H$6*(100%+$C$2/12)^$I$2*($C$2/12)/((100%+$C$2/12)^$I$2-1))</f>
        <v/>
      </c>
      <c r="P772" s="44" t="str">
        <f t="shared" si="96"/>
        <v/>
      </c>
      <c r="Q772" s="44" t="str">
        <f t="shared" si="93"/>
        <v/>
      </c>
      <c r="R772" s="2" t="str">
        <f t="shared" si="94"/>
        <v/>
      </c>
      <c r="S772" s="12" t="str">
        <f t="shared" si="97"/>
        <v/>
      </c>
    </row>
    <row r="773" spans="1:19" x14ac:dyDescent="0.35">
      <c r="A773" s="1" t="str">
        <f t="shared" si="90"/>
        <v/>
      </c>
      <c r="B773" s="2" t="str">
        <f t="shared" si="91"/>
        <v/>
      </c>
      <c r="C773" s="2" t="str">
        <f>IF(A773="",IF(A772="","",SUM($C$6:C772)),B773*$C$2/12)</f>
        <v/>
      </c>
      <c r="D773" s="2" t="str">
        <f>IF(A773="",IF(A772="","",SUM($D$6:D772)),($B$6/$I$2))</f>
        <v/>
      </c>
      <c r="E773" s="2" t="str">
        <f>IF(A773="",IF(A772="","",SUM($E$6:E772)),C773+D773)</f>
        <v/>
      </c>
      <c r="G773" s="1" t="str">
        <f t="shared" si="95"/>
        <v/>
      </c>
      <c r="H773" s="2" t="str">
        <f t="shared" si="92"/>
        <v/>
      </c>
      <c r="I773" s="2" t="str">
        <f>IF(G773="",IF(G772="","",SUM($I$6:I772)),H773*$C$2/12)</f>
        <v/>
      </c>
      <c r="J773" s="2" t="str">
        <f>IF(G773="",IF(G772="","",SUM($J$6:J772)),K773-I773)</f>
        <v/>
      </c>
      <c r="K773" s="2" t="str">
        <f>IF(G773="",IF(G772="","",SUM(K$6:K772)),$H$6*(100%+$C$2/12)^$I$2*($C$2/12)/((100%+$C$2/12)^$I$2-1))</f>
        <v/>
      </c>
      <c r="P773" s="44" t="str">
        <f t="shared" si="96"/>
        <v/>
      </c>
      <c r="Q773" s="44" t="str">
        <f t="shared" si="93"/>
        <v/>
      </c>
      <c r="R773" s="2" t="str">
        <f t="shared" si="94"/>
        <v/>
      </c>
      <c r="S773" s="12" t="str">
        <f t="shared" si="97"/>
        <v/>
      </c>
    </row>
    <row r="774" spans="1:19" x14ac:dyDescent="0.35">
      <c r="A774" s="1" t="str">
        <f t="shared" si="90"/>
        <v/>
      </c>
      <c r="B774" s="2" t="str">
        <f t="shared" si="91"/>
        <v/>
      </c>
      <c r="C774" s="2" t="str">
        <f>IF(A774="",IF(A773="","",SUM($C$6:C773)),B774*$C$2/12)</f>
        <v/>
      </c>
      <c r="D774" s="2" t="str">
        <f>IF(A774="",IF(A773="","",SUM($D$6:D773)),($B$6/$I$2))</f>
        <v/>
      </c>
      <c r="E774" s="2" t="str">
        <f>IF(A774="",IF(A773="","",SUM($E$6:E773)),C774+D774)</f>
        <v/>
      </c>
      <c r="G774" s="1" t="str">
        <f t="shared" si="95"/>
        <v/>
      </c>
      <c r="H774" s="2" t="str">
        <f t="shared" si="92"/>
        <v/>
      </c>
      <c r="I774" s="2" t="str">
        <f>IF(G774="",IF(G773="","",SUM($I$6:I773)),H774*$C$2/12)</f>
        <v/>
      </c>
      <c r="J774" s="2" t="str">
        <f>IF(G774="",IF(G773="","",SUM($J$6:J773)),K774-I774)</f>
        <v/>
      </c>
      <c r="K774" s="2" t="str">
        <f>IF(G774="",IF(G773="","",SUM(K$6:K773)),$H$6*(100%+$C$2/12)^$I$2*($C$2/12)/((100%+$C$2/12)^$I$2-1))</f>
        <v/>
      </c>
      <c r="P774" s="44" t="str">
        <f t="shared" si="96"/>
        <v/>
      </c>
      <c r="Q774" s="44" t="str">
        <f t="shared" si="93"/>
        <v/>
      </c>
      <c r="R774" s="2" t="str">
        <f t="shared" si="94"/>
        <v/>
      </c>
      <c r="S774" s="12" t="str">
        <f t="shared" si="97"/>
        <v/>
      </c>
    </row>
    <row r="775" spans="1:19" x14ac:dyDescent="0.35">
      <c r="A775" s="1" t="str">
        <f t="shared" si="90"/>
        <v/>
      </c>
      <c r="B775" s="2" t="str">
        <f t="shared" si="91"/>
        <v/>
      </c>
      <c r="C775" s="2" t="str">
        <f>IF(A775="",IF(A774="","",SUM($C$6:C774)),B775*$C$2/12)</f>
        <v/>
      </c>
      <c r="D775" s="2" t="str">
        <f>IF(A775="",IF(A774="","",SUM($D$6:D774)),($B$6/$I$2))</f>
        <v/>
      </c>
      <c r="E775" s="2" t="str">
        <f>IF(A775="",IF(A774="","",SUM($E$6:E774)),C775+D775)</f>
        <v/>
      </c>
      <c r="G775" s="1" t="str">
        <f t="shared" si="95"/>
        <v/>
      </c>
      <c r="H775" s="2" t="str">
        <f t="shared" si="92"/>
        <v/>
      </c>
      <c r="I775" s="2" t="str">
        <f>IF(G775="",IF(G774="","",SUM($I$6:I774)),H775*$C$2/12)</f>
        <v/>
      </c>
      <c r="J775" s="2" t="str">
        <f>IF(G775="",IF(G774="","",SUM($J$6:J774)),K775-I775)</f>
        <v/>
      </c>
      <c r="K775" s="2" t="str">
        <f>IF(G775="",IF(G774="","",SUM(K$6:K774)),$H$6*(100%+$C$2/12)^$I$2*($C$2/12)/((100%+$C$2/12)^$I$2-1))</f>
        <v/>
      </c>
      <c r="P775" s="44" t="str">
        <f t="shared" si="96"/>
        <v/>
      </c>
      <c r="Q775" s="44" t="str">
        <f t="shared" si="93"/>
        <v/>
      </c>
      <c r="R775" s="2" t="str">
        <f t="shared" si="94"/>
        <v/>
      </c>
      <c r="S775" s="12" t="str">
        <f t="shared" si="97"/>
        <v/>
      </c>
    </row>
    <row r="776" spans="1:19" x14ac:dyDescent="0.35">
      <c r="A776" s="1" t="str">
        <f t="shared" ref="A776:A839" si="98">IF($A775="","",IF($I$2&gt;=$A775+1,$A775+1,""))</f>
        <v/>
      </c>
      <c r="B776" s="2" t="str">
        <f t="shared" ref="B776:B839" si="99">IF(A776="",IF(A775="","","samtals"),B775-D775)</f>
        <v/>
      </c>
      <c r="C776" s="2" t="str">
        <f>IF(A776="",IF(A775="","",SUM($C$6:C775)),B776*$C$2/12)</f>
        <v/>
      </c>
      <c r="D776" s="2" t="str">
        <f>IF(A776="",IF(A775="","",SUM($D$6:D775)),($B$6/$I$2))</f>
        <v/>
      </c>
      <c r="E776" s="2" t="str">
        <f>IF(A776="",IF(A775="","",SUM($E$6:E775)),C776+D776)</f>
        <v/>
      </c>
      <c r="G776" s="1" t="str">
        <f t="shared" si="95"/>
        <v/>
      </c>
      <c r="H776" s="2" t="str">
        <f t="shared" ref="H776:H839" si="100">IF(G776="",IF(G775="","","samtals"),H775-J775)</f>
        <v/>
      </c>
      <c r="I776" s="2" t="str">
        <f>IF(G776="",IF(G775="","",SUM($I$6:I775)),H776*$C$2/12)</f>
        <v/>
      </c>
      <c r="J776" s="2" t="str">
        <f>IF(G776="",IF(G775="","",SUM($J$6:J775)),K776-I776)</f>
        <v/>
      </c>
      <c r="K776" s="2" t="str">
        <f>IF(G776="",IF(G775="","",SUM(K$6:K775)),$H$6*(100%+$C$2/12)^$I$2*($C$2/12)/((100%+$C$2/12)^$I$2-1))</f>
        <v/>
      </c>
      <c r="P776" s="44" t="str">
        <f t="shared" si="96"/>
        <v/>
      </c>
      <c r="Q776" s="44" t="str">
        <f t="shared" ref="Q776:Q839" si="101">IF(A776="","", (E776-E775)/E775)</f>
        <v/>
      </c>
      <c r="R776" s="2" t="str">
        <f t="shared" ref="R776:R826" si="102">IF(A776="","",R775+(R775*(((1+$F$1)^(1/12)-1))))</f>
        <v/>
      </c>
      <c r="S776" s="12" t="str">
        <f t="shared" si="97"/>
        <v/>
      </c>
    </row>
    <row r="777" spans="1:19" x14ac:dyDescent="0.35">
      <c r="A777" s="1" t="str">
        <f t="shared" si="98"/>
        <v/>
      </c>
      <c r="B777" s="2" t="str">
        <f t="shared" si="99"/>
        <v/>
      </c>
      <c r="C777" s="2" t="str">
        <f>IF(A777="",IF(A776="","",SUM($C$6:C776)),B777*$C$2/12)</f>
        <v/>
      </c>
      <c r="D777" s="2" t="str">
        <f>IF(A777="",IF(A776="","",SUM($D$6:D776)),($B$6/$I$2))</f>
        <v/>
      </c>
      <c r="E777" s="2" t="str">
        <f>IF(A777="",IF(A776="","",SUM($E$6:E776)),C777+D777)</f>
        <v/>
      </c>
      <c r="G777" s="1" t="str">
        <f t="shared" ref="G777:G840" si="103">IF($A776="","",IF($I$2&gt;=$A776+1,$A776+1,""))</f>
        <v/>
      </c>
      <c r="H777" s="2" t="str">
        <f t="shared" si="100"/>
        <v/>
      </c>
      <c r="I777" s="2" t="str">
        <f>IF(G777="",IF(G776="","",SUM($I$6:I776)),H777*$C$2/12)</f>
        <v/>
      </c>
      <c r="J777" s="2" t="str">
        <f>IF(G777="",IF(G776="","",SUM($J$6:J776)),K777-I777)</f>
        <v/>
      </c>
      <c r="K777" s="2" t="str">
        <f>IF(G777="",IF(G776="","",SUM(K$6:K776)),$H$6*(100%+$C$2/12)^$I$2*($C$2/12)/((100%+$C$2/12)^$I$2-1))</f>
        <v/>
      </c>
      <c r="P777" s="44" t="str">
        <f t="shared" si="96"/>
        <v/>
      </c>
      <c r="Q777" s="44" t="str">
        <f t="shared" si="101"/>
        <v/>
      </c>
      <c r="R777" s="2" t="str">
        <f t="shared" si="102"/>
        <v/>
      </c>
      <c r="S777" s="12" t="str">
        <f t="shared" si="97"/>
        <v/>
      </c>
    </row>
    <row r="778" spans="1:19" x14ac:dyDescent="0.35">
      <c r="A778" s="1" t="str">
        <f t="shared" si="98"/>
        <v/>
      </c>
      <c r="B778" s="2" t="str">
        <f t="shared" si="99"/>
        <v/>
      </c>
      <c r="C778" s="2" t="str">
        <f>IF(A778="",IF(A777="","",SUM($C$6:C777)),B778*$C$2/12)</f>
        <v/>
      </c>
      <c r="D778" s="2" t="str">
        <f>IF(A778="",IF(A777="","",SUM($D$6:D777)),($B$6/$I$2))</f>
        <v/>
      </c>
      <c r="E778" s="2" t="str">
        <f>IF(A778="",IF(A777="","",SUM($E$6:E777)),C778+D778)</f>
        <v/>
      </c>
      <c r="G778" s="1" t="str">
        <f t="shared" si="103"/>
        <v/>
      </c>
      <c r="H778" s="2" t="str">
        <f t="shared" si="100"/>
        <v/>
      </c>
      <c r="I778" s="2" t="str">
        <f>IF(G778="",IF(G777="","",SUM($I$6:I777)),H778*$C$2/12)</f>
        <v/>
      </c>
      <c r="J778" s="2" t="str">
        <f>IF(G778="",IF(G777="","",SUM($J$6:J777)),K778-I778)</f>
        <v/>
      </c>
      <c r="K778" s="2" t="str">
        <f>IF(G778="",IF(G777="","",SUM(K$6:K777)),$H$6*(100%+$C$2/12)^$I$2*($C$2/12)/((100%+$C$2/12)^$I$2-1))</f>
        <v/>
      </c>
      <c r="P778" s="44" t="str">
        <f t="shared" si="96"/>
        <v/>
      </c>
      <c r="Q778" s="44" t="str">
        <f t="shared" si="101"/>
        <v/>
      </c>
      <c r="R778" s="2" t="str">
        <f t="shared" si="102"/>
        <v/>
      </c>
      <c r="S778" s="12" t="str">
        <f t="shared" si="97"/>
        <v/>
      </c>
    </row>
    <row r="779" spans="1:19" x14ac:dyDescent="0.35">
      <c r="A779" s="1" t="str">
        <f t="shared" si="98"/>
        <v/>
      </c>
      <c r="B779" s="2" t="str">
        <f t="shared" si="99"/>
        <v/>
      </c>
      <c r="C779" s="2" t="str">
        <f>IF(A779="",IF(A778="","",SUM($C$6:C778)),B779*$C$2/12)</f>
        <v/>
      </c>
      <c r="D779" s="2" t="str">
        <f>IF(A779="",IF(A778="","",SUM($D$6:D778)),($B$6/$I$2))</f>
        <v/>
      </c>
      <c r="E779" s="2" t="str">
        <f>IF(A779="",IF(A778="","",SUM($E$6:E778)),C779+D779)</f>
        <v/>
      </c>
      <c r="G779" s="1" t="str">
        <f t="shared" si="103"/>
        <v/>
      </c>
      <c r="H779" s="2" t="str">
        <f t="shared" si="100"/>
        <v/>
      </c>
      <c r="I779" s="2" t="str">
        <f>IF(G779="",IF(G778="","",SUM($I$6:I778)),H779*$C$2/12)</f>
        <v/>
      </c>
      <c r="J779" s="2" t="str">
        <f>IF(G779="",IF(G778="","",SUM($J$6:J778)),K779-I779)</f>
        <v/>
      </c>
      <c r="K779" s="2" t="str">
        <f>IF(G779="",IF(G778="","",SUM(K$6:K778)),$H$6*(100%+$C$2/12)^$I$2*($C$2/12)/((100%+$C$2/12)^$I$2-1))</f>
        <v/>
      </c>
      <c r="P779" s="44" t="str">
        <f t="shared" si="96"/>
        <v/>
      </c>
      <c r="Q779" s="44" t="str">
        <f t="shared" si="101"/>
        <v/>
      </c>
      <c r="R779" s="2" t="str">
        <f t="shared" si="102"/>
        <v/>
      </c>
      <c r="S779" s="12" t="str">
        <f t="shared" si="97"/>
        <v/>
      </c>
    </row>
    <row r="780" spans="1:19" x14ac:dyDescent="0.35">
      <c r="A780" s="1" t="str">
        <f t="shared" si="98"/>
        <v/>
      </c>
      <c r="B780" s="2" t="str">
        <f t="shared" si="99"/>
        <v/>
      </c>
      <c r="C780" s="2" t="str">
        <f>IF(A780="",IF(A779="","",SUM($C$6:C779)),B780*$C$2/12)</f>
        <v/>
      </c>
      <c r="D780" s="2" t="str">
        <f>IF(A780="",IF(A779="","",SUM($D$6:D779)),($B$6/$I$2))</f>
        <v/>
      </c>
      <c r="E780" s="2" t="str">
        <f>IF(A780="",IF(A779="","",SUM($E$6:E779)),C780+D780)</f>
        <v/>
      </c>
      <c r="G780" s="1" t="str">
        <f t="shared" si="103"/>
        <v/>
      </c>
      <c r="H780" s="2" t="str">
        <f t="shared" si="100"/>
        <v/>
      </c>
      <c r="I780" s="2" t="str">
        <f>IF(G780="",IF(G779="","",SUM($I$6:I779)),H780*$C$2/12)</f>
        <v/>
      </c>
      <c r="J780" s="2" t="str">
        <f>IF(G780="",IF(G779="","",SUM($J$6:J779)),K780-I780)</f>
        <v/>
      </c>
      <c r="K780" s="2" t="str">
        <f>IF(G780="",IF(G779="","",SUM(K$6:K779)),$H$6*(100%+$C$2/12)^$I$2*($C$2/12)/((100%+$C$2/12)^$I$2-1))</f>
        <v/>
      </c>
      <c r="P780" s="44" t="str">
        <f t="shared" si="96"/>
        <v/>
      </c>
      <c r="Q780" s="44" t="str">
        <f t="shared" si="101"/>
        <v/>
      </c>
      <c r="R780" s="2" t="str">
        <f t="shared" si="102"/>
        <v/>
      </c>
      <c r="S780" s="12" t="str">
        <f t="shared" si="97"/>
        <v/>
      </c>
    </row>
    <row r="781" spans="1:19" x14ac:dyDescent="0.35">
      <c r="A781" s="1" t="str">
        <f t="shared" si="98"/>
        <v/>
      </c>
      <c r="B781" s="2" t="str">
        <f t="shared" si="99"/>
        <v/>
      </c>
      <c r="C781" s="2" t="str">
        <f>IF(A781="",IF(A780="","",SUM($C$6:C780)),B781*$C$2/12)</f>
        <v/>
      </c>
      <c r="D781" s="2" t="str">
        <f>IF(A781="",IF(A780="","",SUM($D$6:D780)),($B$6/$I$2))</f>
        <v/>
      </c>
      <c r="E781" s="2" t="str">
        <f>IF(A781="",IF(A780="","",SUM($E$6:E780)),C781+D781)</f>
        <v/>
      </c>
      <c r="G781" s="1" t="str">
        <f t="shared" si="103"/>
        <v/>
      </c>
      <c r="H781" s="2" t="str">
        <f t="shared" si="100"/>
        <v/>
      </c>
      <c r="I781" s="2" t="str">
        <f>IF(G781="",IF(G780="","",SUM($I$6:I780)),H781*$C$2/12)</f>
        <v/>
      </c>
      <c r="J781" s="2" t="str">
        <f>IF(G781="",IF(G780="","",SUM($J$6:J780)),K781-I781)</f>
        <v/>
      </c>
      <c r="K781" s="2" t="str">
        <f>IF(G781="",IF(G780="","",SUM(K$6:K780)),$H$6*(100%+$C$2/12)^$I$2*($C$2/12)/((100%+$C$2/12)^$I$2-1))</f>
        <v/>
      </c>
      <c r="P781" s="44" t="str">
        <f t="shared" si="96"/>
        <v/>
      </c>
      <c r="Q781" s="44" t="str">
        <f t="shared" si="101"/>
        <v/>
      </c>
      <c r="R781" s="2" t="str">
        <f t="shared" si="102"/>
        <v/>
      </c>
      <c r="S781" s="12" t="str">
        <f t="shared" si="97"/>
        <v/>
      </c>
    </row>
    <row r="782" spans="1:19" x14ac:dyDescent="0.35">
      <c r="A782" s="1" t="str">
        <f t="shared" si="98"/>
        <v/>
      </c>
      <c r="B782" s="2" t="str">
        <f t="shared" si="99"/>
        <v/>
      </c>
      <c r="C782" s="2" t="str">
        <f>IF(A782="",IF(A781="","",SUM($C$6:C781)),B782*$C$2/12)</f>
        <v/>
      </c>
      <c r="D782" s="2" t="str">
        <f>IF(A782="",IF(A781="","",SUM($D$6:D781)),($B$6/$I$2))</f>
        <v/>
      </c>
      <c r="E782" s="2" t="str">
        <f>IF(A782="",IF(A781="","",SUM($E$6:E781)),C782+D782)</f>
        <v/>
      </c>
      <c r="G782" s="1" t="str">
        <f t="shared" si="103"/>
        <v/>
      </c>
      <c r="H782" s="2" t="str">
        <f t="shared" si="100"/>
        <v/>
      </c>
      <c r="I782" s="2" t="str">
        <f>IF(G782="",IF(G781="","",SUM($I$6:I781)),H782*$C$2/12)</f>
        <v/>
      </c>
      <c r="J782" s="2" t="str">
        <f>IF(G782="",IF(G781="","",SUM($J$6:J781)),K782-I782)</f>
        <v/>
      </c>
      <c r="K782" s="2" t="str">
        <f>IF(G782="",IF(G781="","",SUM(K$6:K781)),$H$6*(100%+$C$2/12)^$I$2*($C$2/12)/((100%+$C$2/12)^$I$2-1))</f>
        <v/>
      </c>
      <c r="P782" s="44" t="str">
        <f t="shared" si="96"/>
        <v/>
      </c>
      <c r="Q782" s="44" t="str">
        <f t="shared" si="101"/>
        <v/>
      </c>
      <c r="R782" s="2" t="str">
        <f t="shared" si="102"/>
        <v/>
      </c>
      <c r="S782" s="12" t="str">
        <f t="shared" si="97"/>
        <v/>
      </c>
    </row>
    <row r="783" spans="1:19" x14ac:dyDescent="0.35">
      <c r="A783" s="1" t="str">
        <f t="shared" si="98"/>
        <v/>
      </c>
      <c r="B783" s="2" t="str">
        <f t="shared" si="99"/>
        <v/>
      </c>
      <c r="C783" s="2" t="str">
        <f>IF(A783="",IF(A782="","",SUM($C$6:C782)),B783*$C$2/12)</f>
        <v/>
      </c>
      <c r="D783" s="2" t="str">
        <f>IF(A783="",IF(A782="","",SUM($D$6:D782)),($B$6/$I$2))</f>
        <v/>
      </c>
      <c r="E783" s="2" t="str">
        <f>IF(A783="",IF(A782="","",SUM($E$6:E782)),C783+D783)</f>
        <v/>
      </c>
      <c r="G783" s="1" t="str">
        <f t="shared" si="103"/>
        <v/>
      </c>
      <c r="H783" s="2" t="str">
        <f t="shared" si="100"/>
        <v/>
      </c>
      <c r="I783" s="2" t="str">
        <f>IF(G783="",IF(G782="","",SUM($I$6:I782)),H783*$C$2/12)</f>
        <v/>
      </c>
      <c r="J783" s="2" t="str">
        <f>IF(G783="",IF(G782="","",SUM($J$6:J782)),K783-I783)</f>
        <v/>
      </c>
      <c r="K783" s="2" t="str">
        <f>IF(G783="",IF(G782="","",SUM(K$6:K782)),$H$6*(100%+$C$2/12)^$I$2*($C$2/12)/((100%+$C$2/12)^$I$2-1))</f>
        <v/>
      </c>
      <c r="P783" s="44" t="str">
        <f t="shared" si="96"/>
        <v/>
      </c>
      <c r="Q783" s="44" t="str">
        <f t="shared" si="101"/>
        <v/>
      </c>
      <c r="R783" s="2" t="str">
        <f t="shared" si="102"/>
        <v/>
      </c>
      <c r="S783" s="12" t="str">
        <f t="shared" si="97"/>
        <v/>
      </c>
    </row>
    <row r="784" spans="1:19" x14ac:dyDescent="0.35">
      <c r="A784" s="1" t="str">
        <f t="shared" si="98"/>
        <v/>
      </c>
      <c r="B784" s="2" t="str">
        <f t="shared" si="99"/>
        <v/>
      </c>
      <c r="C784" s="2" t="str">
        <f>IF(A784="",IF(A783="","",SUM($C$6:C783)),B784*$C$2/12)</f>
        <v/>
      </c>
      <c r="D784" s="2" t="str">
        <f>IF(A784="",IF(A783="","",SUM($D$6:D783)),($B$6/$I$2))</f>
        <v/>
      </c>
      <c r="E784" s="2" t="str">
        <f>IF(A784="",IF(A783="","",SUM($E$6:E783)),C784+D784)</f>
        <v/>
      </c>
      <c r="G784" s="1" t="str">
        <f t="shared" si="103"/>
        <v/>
      </c>
      <c r="H784" s="2" t="str">
        <f t="shared" si="100"/>
        <v/>
      </c>
      <c r="I784" s="2" t="str">
        <f>IF(G784="",IF(G783="","",SUM($I$6:I783)),H784*$C$2/12)</f>
        <v/>
      </c>
      <c r="J784" s="2" t="str">
        <f>IF(G784="",IF(G783="","",SUM($J$6:J783)),K784-I784)</f>
        <v/>
      </c>
      <c r="K784" s="2" t="str">
        <f>IF(G784="",IF(G783="","",SUM(K$6:K783)),$H$6*(100%+$C$2/12)^$I$2*($C$2/12)/((100%+$C$2/12)^$I$2-1))</f>
        <v/>
      </c>
      <c r="P784" s="44" t="str">
        <f t="shared" si="96"/>
        <v/>
      </c>
      <c r="Q784" s="44" t="str">
        <f t="shared" si="101"/>
        <v/>
      </c>
      <c r="R784" s="2" t="str">
        <f t="shared" si="102"/>
        <v/>
      </c>
      <c r="S784" s="12" t="str">
        <f t="shared" si="97"/>
        <v/>
      </c>
    </row>
    <row r="785" spans="1:19" x14ac:dyDescent="0.35">
      <c r="A785" s="1" t="str">
        <f t="shared" si="98"/>
        <v/>
      </c>
      <c r="B785" s="2" t="str">
        <f t="shared" si="99"/>
        <v/>
      </c>
      <c r="C785" s="2" t="str">
        <f>IF(A785="",IF(A784="","",SUM($C$6:C784)),B785*$C$2/12)</f>
        <v/>
      </c>
      <c r="D785" s="2" t="str">
        <f>IF(A785="",IF(A784="","",SUM($D$6:D784)),($B$6/$I$2))</f>
        <v/>
      </c>
      <c r="E785" s="2" t="str">
        <f>IF(A785="",IF(A784="","",SUM($E$6:E784)),C785+D785)</f>
        <v/>
      </c>
      <c r="G785" s="1" t="str">
        <f t="shared" si="103"/>
        <v/>
      </c>
      <c r="H785" s="2" t="str">
        <f t="shared" si="100"/>
        <v/>
      </c>
      <c r="I785" s="2" t="str">
        <f>IF(G785="",IF(G784="","",SUM($I$6:I784)),H785*$C$2/12)</f>
        <v/>
      </c>
      <c r="J785" s="2" t="str">
        <f>IF(G785="",IF(G784="","",SUM($J$6:J784)),K785-I785)</f>
        <v/>
      </c>
      <c r="K785" s="2" t="str">
        <f>IF(G785="",IF(G784="","",SUM(K$6:K784)),$H$6*(100%+$C$2/12)^$I$2*($C$2/12)/((100%+$C$2/12)^$I$2-1))</f>
        <v/>
      </c>
      <c r="P785" s="44" t="str">
        <f t="shared" si="96"/>
        <v/>
      </c>
      <c r="Q785" s="44" t="str">
        <f t="shared" si="101"/>
        <v/>
      </c>
      <c r="R785" s="2" t="str">
        <f t="shared" si="102"/>
        <v/>
      </c>
      <c r="S785" s="12" t="str">
        <f t="shared" si="97"/>
        <v/>
      </c>
    </row>
    <row r="786" spans="1:19" x14ac:dyDescent="0.35">
      <c r="A786" s="1" t="str">
        <f t="shared" si="98"/>
        <v/>
      </c>
      <c r="B786" s="2" t="str">
        <f t="shared" si="99"/>
        <v/>
      </c>
      <c r="C786" s="2" t="str">
        <f>IF(A786="",IF(A785="","",SUM($C$6:C785)),B786*$C$2/12)</f>
        <v/>
      </c>
      <c r="D786" s="2" t="str">
        <f>IF(A786="",IF(A785="","",SUM($D$6:D785)),($B$6/$I$2))</f>
        <v/>
      </c>
      <c r="E786" s="2" t="str">
        <f>IF(A786="",IF(A785="","",SUM($E$6:E785)),C786+D786)</f>
        <v/>
      </c>
      <c r="G786" s="1" t="str">
        <f t="shared" si="103"/>
        <v/>
      </c>
      <c r="H786" s="2" t="str">
        <f t="shared" si="100"/>
        <v/>
      </c>
      <c r="I786" s="2" t="str">
        <f>IF(G786="",IF(G785="","",SUM($I$6:I785)),H786*$C$2/12)</f>
        <v/>
      </c>
      <c r="J786" s="2" t="str">
        <f>IF(G786="",IF(G785="","",SUM($J$6:J785)),K786-I786)</f>
        <v/>
      </c>
      <c r="K786" s="2" t="str">
        <f>IF(G786="",IF(G785="","",SUM(K$6:K785)),$H$6*(100%+$C$2/12)^$I$2*($C$2/12)/((100%+$C$2/12)^$I$2-1))</f>
        <v/>
      </c>
      <c r="P786" s="44" t="str">
        <f t="shared" si="96"/>
        <v/>
      </c>
      <c r="Q786" s="44" t="str">
        <f t="shared" si="101"/>
        <v/>
      </c>
      <c r="R786" s="2" t="str">
        <f t="shared" si="102"/>
        <v/>
      </c>
      <c r="S786" s="12" t="str">
        <f t="shared" si="97"/>
        <v/>
      </c>
    </row>
    <row r="787" spans="1:19" x14ac:dyDescent="0.35">
      <c r="A787" s="1" t="str">
        <f t="shared" si="98"/>
        <v/>
      </c>
      <c r="B787" s="2" t="str">
        <f t="shared" si="99"/>
        <v/>
      </c>
      <c r="C787" s="2" t="str">
        <f>IF(A787="",IF(A786="","",SUM($C$6:C786)),B787*$C$2/12)</f>
        <v/>
      </c>
      <c r="D787" s="2" t="str">
        <f>IF(A787="",IF(A786="","",SUM($D$6:D786)),($B$6/$I$2))</f>
        <v/>
      </c>
      <c r="E787" s="2" t="str">
        <f>IF(A787="",IF(A786="","",SUM($E$6:E786)),C787+D787)</f>
        <v/>
      </c>
      <c r="G787" s="1" t="str">
        <f t="shared" si="103"/>
        <v/>
      </c>
      <c r="H787" s="2" t="str">
        <f t="shared" si="100"/>
        <v/>
      </c>
      <c r="I787" s="2" t="str">
        <f>IF(G787="",IF(G786="","",SUM($I$6:I786)),H787*$C$2/12)</f>
        <v/>
      </c>
      <c r="J787" s="2" t="str">
        <f>IF(G787="",IF(G786="","",SUM($J$6:J786)),K787-I787)</f>
        <v/>
      </c>
      <c r="K787" s="2" t="str">
        <f>IF(G787="",IF(G786="","",SUM(K$6:K786)),$H$6*(100%+$C$2/12)^$I$2*($C$2/12)/((100%+$C$2/12)^$I$2-1))</f>
        <v/>
      </c>
      <c r="P787" s="44" t="str">
        <f t="shared" si="96"/>
        <v/>
      </c>
      <c r="Q787" s="44" t="str">
        <f t="shared" si="101"/>
        <v/>
      </c>
      <c r="R787" s="2" t="str">
        <f t="shared" si="102"/>
        <v/>
      </c>
      <c r="S787" s="12" t="str">
        <f t="shared" si="97"/>
        <v/>
      </c>
    </row>
    <row r="788" spans="1:19" x14ac:dyDescent="0.35">
      <c r="A788" s="1" t="str">
        <f t="shared" si="98"/>
        <v/>
      </c>
      <c r="B788" s="2" t="str">
        <f t="shared" si="99"/>
        <v/>
      </c>
      <c r="C788" s="2" t="str">
        <f>IF(A788="",IF(A787="","",SUM($C$6:C787)),B788*$C$2/12)</f>
        <v/>
      </c>
      <c r="D788" s="2" t="str">
        <f>IF(A788="",IF(A787="","",SUM($D$6:D787)),($B$6/$I$2))</f>
        <v/>
      </c>
      <c r="E788" s="2" t="str">
        <f>IF(A788="",IF(A787="","",SUM($E$6:E787)),C788+D788)</f>
        <v/>
      </c>
      <c r="G788" s="1" t="str">
        <f t="shared" si="103"/>
        <v/>
      </c>
      <c r="H788" s="2" t="str">
        <f t="shared" si="100"/>
        <v/>
      </c>
      <c r="I788" s="2" t="str">
        <f>IF(G788="",IF(G787="","",SUM($I$6:I787)),H788*$C$2/12)</f>
        <v/>
      </c>
      <c r="J788" s="2" t="str">
        <f>IF(G788="",IF(G787="","",SUM($J$6:J787)),K788-I788)</f>
        <v/>
      </c>
      <c r="K788" s="2" t="str">
        <f>IF(G788="",IF(G787="","",SUM(K$6:K787)),$H$6*(100%+$C$2/12)^$I$2*($C$2/12)/((100%+$C$2/12)^$I$2-1))</f>
        <v/>
      </c>
      <c r="P788" s="44" t="str">
        <f t="shared" si="96"/>
        <v/>
      </c>
      <c r="Q788" s="44" t="str">
        <f t="shared" si="101"/>
        <v/>
      </c>
      <c r="R788" s="2" t="str">
        <f t="shared" si="102"/>
        <v/>
      </c>
      <c r="S788" s="12" t="str">
        <f t="shared" si="97"/>
        <v/>
      </c>
    </row>
    <row r="789" spans="1:19" x14ac:dyDescent="0.35">
      <c r="A789" s="1" t="str">
        <f t="shared" si="98"/>
        <v/>
      </c>
      <c r="B789" s="2" t="str">
        <f t="shared" si="99"/>
        <v/>
      </c>
      <c r="C789" s="2" t="str">
        <f>IF(A789="",IF(A788="","",SUM($C$6:C788)),B789*$C$2/12)</f>
        <v/>
      </c>
      <c r="D789" s="2" t="str">
        <f>IF(A789="",IF(A788="","",SUM($D$6:D788)),($B$6/$I$2))</f>
        <v/>
      </c>
      <c r="E789" s="2" t="str">
        <f>IF(A789="",IF(A788="","",SUM($E$6:E788)),C789+D789)</f>
        <v/>
      </c>
      <c r="G789" s="1" t="str">
        <f t="shared" si="103"/>
        <v/>
      </c>
      <c r="H789" s="2" t="str">
        <f t="shared" si="100"/>
        <v/>
      </c>
      <c r="I789" s="2" t="str">
        <f>IF(G789="",IF(G788="","",SUM($I$6:I788)),H789*$C$2/12)</f>
        <v/>
      </c>
      <c r="J789" s="2" t="str">
        <f>IF(G789="",IF(G788="","",SUM($J$6:J788)),K789-I789)</f>
        <v/>
      </c>
      <c r="K789" s="2" t="str">
        <f>IF(G789="",IF(G788="","",SUM(K$6:K788)),$H$6*(100%+$C$2/12)^$I$2*($C$2/12)/((100%+$C$2/12)^$I$2-1))</f>
        <v/>
      </c>
      <c r="P789" s="44" t="str">
        <f t="shared" si="96"/>
        <v/>
      </c>
      <c r="Q789" s="44" t="str">
        <f t="shared" si="101"/>
        <v/>
      </c>
      <c r="R789" s="2" t="str">
        <f t="shared" si="102"/>
        <v/>
      </c>
      <c r="S789" s="12" t="str">
        <f t="shared" si="97"/>
        <v/>
      </c>
    </row>
    <row r="790" spans="1:19" x14ac:dyDescent="0.35">
      <c r="A790" s="1" t="str">
        <f t="shared" si="98"/>
        <v/>
      </c>
      <c r="B790" s="2" t="str">
        <f t="shared" si="99"/>
        <v/>
      </c>
      <c r="C790" s="2" t="str">
        <f>IF(A790="",IF(A789="","",SUM($C$6:C789)),B790*$C$2/12)</f>
        <v/>
      </c>
      <c r="D790" s="2" t="str">
        <f>IF(A790="",IF(A789="","",SUM($D$6:D789)),($B$6/$I$2))</f>
        <v/>
      </c>
      <c r="E790" s="2" t="str">
        <f>IF(A790="",IF(A789="","",SUM($E$6:E789)),C790+D790)</f>
        <v/>
      </c>
      <c r="G790" s="1" t="str">
        <f t="shared" si="103"/>
        <v/>
      </c>
      <c r="H790" s="2" t="str">
        <f t="shared" si="100"/>
        <v/>
      </c>
      <c r="I790" s="2" t="str">
        <f>IF(G790="",IF(G789="","",SUM($I$6:I789)),H790*$C$2/12)</f>
        <v/>
      </c>
      <c r="J790" s="2" t="str">
        <f>IF(G790="",IF(G789="","",SUM($J$6:J789)),K790-I790)</f>
        <v/>
      </c>
      <c r="K790" s="2" t="str">
        <f>IF(G790="",IF(G789="","",SUM(K$6:K789)),$H$6*(100%+$C$2/12)^$I$2*($C$2/12)/((100%+$C$2/12)^$I$2-1))</f>
        <v/>
      </c>
      <c r="P790" s="44" t="str">
        <f t="shared" si="96"/>
        <v/>
      </c>
      <c r="Q790" s="44" t="str">
        <f t="shared" si="101"/>
        <v/>
      </c>
      <c r="R790" s="2" t="str">
        <f t="shared" si="102"/>
        <v/>
      </c>
      <c r="S790" s="12" t="str">
        <f t="shared" si="97"/>
        <v/>
      </c>
    </row>
    <row r="791" spans="1:19" x14ac:dyDescent="0.35">
      <c r="A791" s="1" t="str">
        <f t="shared" si="98"/>
        <v/>
      </c>
      <c r="B791" s="2" t="str">
        <f t="shared" si="99"/>
        <v/>
      </c>
      <c r="C791" s="2" t="str">
        <f>IF(A791="",IF(A790="","",SUM($C$6:C790)),B791*$C$2/12)</f>
        <v/>
      </c>
      <c r="D791" s="2" t="str">
        <f>IF(A791="",IF(A790="","",SUM($D$6:D790)),($B$6/$I$2))</f>
        <v/>
      </c>
      <c r="E791" s="2" t="str">
        <f>IF(A791="",IF(A790="","",SUM($E$6:E790)),C791+D791)</f>
        <v/>
      </c>
      <c r="G791" s="1" t="str">
        <f t="shared" si="103"/>
        <v/>
      </c>
      <c r="H791" s="2" t="str">
        <f t="shared" si="100"/>
        <v/>
      </c>
      <c r="I791" s="2" t="str">
        <f>IF(G791="",IF(G790="","",SUM($I$6:I790)),H791*$C$2/12)</f>
        <v/>
      </c>
      <c r="J791" s="2" t="str">
        <f>IF(G791="",IF(G790="","",SUM($J$6:J790)),K791-I791)</f>
        <v/>
      </c>
      <c r="K791" s="2" t="str">
        <f>IF(G791="",IF(G790="","",SUM(K$6:K790)),$H$6*(100%+$C$2/12)^$I$2*($C$2/12)/((100%+$C$2/12)^$I$2-1))</f>
        <v/>
      </c>
      <c r="P791" s="44" t="str">
        <f t="shared" si="96"/>
        <v/>
      </c>
      <c r="Q791" s="44" t="str">
        <f t="shared" si="101"/>
        <v/>
      </c>
      <c r="R791" s="2" t="str">
        <f t="shared" si="102"/>
        <v/>
      </c>
      <c r="S791" s="12" t="str">
        <f t="shared" si="97"/>
        <v/>
      </c>
    </row>
    <row r="792" spans="1:19" x14ac:dyDescent="0.35">
      <c r="A792" s="1" t="str">
        <f t="shared" si="98"/>
        <v/>
      </c>
      <c r="B792" s="2" t="str">
        <f t="shared" si="99"/>
        <v/>
      </c>
      <c r="C792" s="2" t="str">
        <f>IF(A792="",IF(A791="","",SUM($C$6:C791)),B792*$C$2/12)</f>
        <v/>
      </c>
      <c r="D792" s="2" t="str">
        <f>IF(A792="",IF(A791="","",SUM($D$6:D791)),($B$6/$I$2))</f>
        <v/>
      </c>
      <c r="E792" s="2" t="str">
        <f>IF(A792="",IF(A791="","",SUM($E$6:E791)),C792+D792)</f>
        <v/>
      </c>
      <c r="G792" s="1" t="str">
        <f t="shared" si="103"/>
        <v/>
      </c>
      <c r="H792" s="2" t="str">
        <f t="shared" si="100"/>
        <v/>
      </c>
      <c r="I792" s="2" t="str">
        <f>IF(G792="",IF(G791="","",SUM($I$6:I791)),H792*$C$2/12)</f>
        <v/>
      </c>
      <c r="J792" s="2" t="str">
        <f>IF(G792="",IF(G791="","",SUM($J$6:J791)),K792-I792)</f>
        <v/>
      </c>
      <c r="K792" s="2" t="str">
        <f>IF(G792="",IF(G791="","",SUM(K$6:K791)),$H$6*(100%+$C$2/12)^$I$2*($C$2/12)/((100%+$C$2/12)^$I$2-1))</f>
        <v/>
      </c>
      <c r="P792" s="44" t="str">
        <f t="shared" si="96"/>
        <v/>
      </c>
      <c r="Q792" s="44" t="str">
        <f t="shared" si="101"/>
        <v/>
      </c>
      <c r="R792" s="2" t="str">
        <f t="shared" si="102"/>
        <v/>
      </c>
      <c r="S792" s="12" t="str">
        <f t="shared" si="97"/>
        <v/>
      </c>
    </row>
    <row r="793" spans="1:19" x14ac:dyDescent="0.35">
      <c r="A793" s="1" t="str">
        <f t="shared" si="98"/>
        <v/>
      </c>
      <c r="B793" s="2" t="str">
        <f t="shared" si="99"/>
        <v/>
      </c>
      <c r="C793" s="2" t="str">
        <f>IF(A793="",IF(A792="","",SUM($C$6:C792)),B793*$C$2/12)</f>
        <v/>
      </c>
      <c r="D793" s="2" t="str">
        <f>IF(A793="",IF(A792="","",SUM($D$6:D792)),($B$6/$I$2))</f>
        <v/>
      </c>
      <c r="E793" s="2" t="str">
        <f>IF(A793="",IF(A792="","",SUM($E$6:E792)),C793+D793)</f>
        <v/>
      </c>
      <c r="G793" s="1" t="str">
        <f t="shared" si="103"/>
        <v/>
      </c>
      <c r="H793" s="2" t="str">
        <f t="shared" si="100"/>
        <v/>
      </c>
      <c r="I793" s="2" t="str">
        <f>IF(G793="",IF(G792="","",SUM($I$6:I792)),H793*$C$2/12)</f>
        <v/>
      </c>
      <c r="J793" s="2" t="str">
        <f>IF(G793="",IF(G792="","",SUM($J$6:J792)),K793-I793)</f>
        <v/>
      </c>
      <c r="K793" s="2" t="str">
        <f>IF(G793="",IF(G792="","",SUM(K$6:K792)),$H$6*(100%+$C$2/12)^$I$2*($C$2/12)/((100%+$C$2/12)^$I$2-1))</f>
        <v/>
      </c>
      <c r="P793" s="44" t="str">
        <f t="shared" si="96"/>
        <v/>
      </c>
      <c r="Q793" s="44" t="str">
        <f t="shared" si="101"/>
        <v/>
      </c>
      <c r="R793" s="2" t="str">
        <f t="shared" si="102"/>
        <v/>
      </c>
      <c r="S793" s="12" t="str">
        <f t="shared" si="97"/>
        <v/>
      </c>
    </row>
    <row r="794" spans="1:19" x14ac:dyDescent="0.35">
      <c r="A794" s="1" t="str">
        <f t="shared" si="98"/>
        <v/>
      </c>
      <c r="B794" s="2" t="str">
        <f t="shared" si="99"/>
        <v/>
      </c>
      <c r="C794" s="2" t="str">
        <f>IF(A794="",IF(A793="","",SUM($C$6:C793)),B794*$C$2/12)</f>
        <v/>
      </c>
      <c r="D794" s="2" t="str">
        <f>IF(A794="",IF(A793="","",SUM($D$6:D793)),($B$6/$I$2))</f>
        <v/>
      </c>
      <c r="E794" s="2" t="str">
        <f>IF(A794="",IF(A793="","",SUM($E$6:E793)),C794+D794)</f>
        <v/>
      </c>
      <c r="G794" s="1" t="str">
        <f t="shared" si="103"/>
        <v/>
      </c>
      <c r="H794" s="2" t="str">
        <f t="shared" si="100"/>
        <v/>
      </c>
      <c r="I794" s="2" t="str">
        <f>IF(G794="",IF(G793="","",SUM($I$6:I793)),H794*$C$2/12)</f>
        <v/>
      </c>
      <c r="J794" s="2" t="str">
        <f>IF(G794="",IF(G793="","",SUM($J$6:J793)),K794-I794)</f>
        <v/>
      </c>
      <c r="K794" s="2" t="str">
        <f>IF(G794="",IF(G793="","",SUM(K$6:K793)),$H$6*(100%+$C$2/12)^$I$2*($C$2/12)/((100%+$C$2/12)^$I$2-1))</f>
        <v/>
      </c>
      <c r="P794" s="44" t="str">
        <f t="shared" si="96"/>
        <v/>
      </c>
      <c r="Q794" s="44" t="str">
        <f t="shared" si="101"/>
        <v/>
      </c>
      <c r="R794" s="2" t="str">
        <f t="shared" si="102"/>
        <v/>
      </c>
      <c r="S794" s="12" t="str">
        <f t="shared" si="97"/>
        <v/>
      </c>
    </row>
    <row r="795" spans="1:19" x14ac:dyDescent="0.35">
      <c r="A795" s="1" t="str">
        <f t="shared" si="98"/>
        <v/>
      </c>
      <c r="B795" s="2" t="str">
        <f t="shared" si="99"/>
        <v/>
      </c>
      <c r="C795" s="2" t="str">
        <f>IF(A795="",IF(A794="","",SUM($C$6:C794)),B795*$C$2/12)</f>
        <v/>
      </c>
      <c r="D795" s="2" t="str">
        <f>IF(A795="",IF(A794="","",SUM($D$6:D794)),($B$6/$I$2))</f>
        <v/>
      </c>
      <c r="E795" s="2" t="str">
        <f>IF(A795="",IF(A794="","",SUM($E$6:E794)),C795+D795)</f>
        <v/>
      </c>
      <c r="G795" s="1" t="str">
        <f t="shared" si="103"/>
        <v/>
      </c>
      <c r="H795" s="2" t="str">
        <f t="shared" si="100"/>
        <v/>
      </c>
      <c r="I795" s="2" t="str">
        <f>IF(G795="",IF(G794="","",SUM($I$6:I794)),H795*$C$2/12)</f>
        <v/>
      </c>
      <c r="J795" s="2" t="str">
        <f>IF(G795="",IF(G794="","",SUM($J$6:J794)),K795-I795)</f>
        <v/>
      </c>
      <c r="K795" s="2" t="str">
        <f>IF(G795="",IF(G794="","",SUM(K$6:K794)),$H$6*(100%+$C$2/12)^$I$2*($C$2/12)/((100%+$C$2/12)^$I$2-1))</f>
        <v/>
      </c>
      <c r="P795" s="44" t="str">
        <f t="shared" ref="P795:P858" si="104">IF(A795="","",D795/B795)</f>
        <v/>
      </c>
      <c r="Q795" s="44" t="str">
        <f t="shared" si="101"/>
        <v/>
      </c>
      <c r="R795" s="2" t="str">
        <f t="shared" si="102"/>
        <v/>
      </c>
      <c r="S795" s="12" t="str">
        <f t="shared" si="97"/>
        <v/>
      </c>
    </row>
    <row r="796" spans="1:19" x14ac:dyDescent="0.35">
      <c r="A796" s="1" t="str">
        <f t="shared" si="98"/>
        <v/>
      </c>
      <c r="B796" s="2" t="str">
        <f t="shared" si="99"/>
        <v/>
      </c>
      <c r="C796" s="2" t="str">
        <f>IF(A796="",IF(A795="","",SUM($C$6:C795)),B796*$C$2/12)</f>
        <v/>
      </c>
      <c r="D796" s="2" t="str">
        <f>IF(A796="",IF(A795="","",SUM($D$6:D795)),($B$6/$I$2))</f>
        <v/>
      </c>
      <c r="E796" s="2" t="str">
        <f>IF(A796="",IF(A795="","",SUM($E$6:E795)),C796+D796)</f>
        <v/>
      </c>
      <c r="G796" s="1" t="str">
        <f t="shared" si="103"/>
        <v/>
      </c>
      <c r="H796" s="2" t="str">
        <f t="shared" si="100"/>
        <v/>
      </c>
      <c r="I796" s="2" t="str">
        <f>IF(G796="",IF(G795="","",SUM($I$6:I795)),H796*$C$2/12)</f>
        <v/>
      </c>
      <c r="J796" s="2" t="str">
        <f>IF(G796="",IF(G795="","",SUM($J$6:J795)),K796-I796)</f>
        <v/>
      </c>
      <c r="K796" s="2" t="str">
        <f>IF(G796="",IF(G795="","",SUM(K$6:K795)),$H$6*(100%+$C$2/12)^$I$2*($C$2/12)/((100%+$C$2/12)^$I$2-1))</f>
        <v/>
      </c>
      <c r="P796" s="44" t="str">
        <f t="shared" si="104"/>
        <v/>
      </c>
      <c r="Q796" s="44" t="str">
        <f t="shared" si="101"/>
        <v/>
      </c>
      <c r="R796" s="2" t="str">
        <f t="shared" si="102"/>
        <v/>
      </c>
      <c r="S796" s="12" t="str">
        <f t="shared" si="97"/>
        <v/>
      </c>
    </row>
    <row r="797" spans="1:19" x14ac:dyDescent="0.35">
      <c r="A797" s="1" t="str">
        <f t="shared" si="98"/>
        <v/>
      </c>
      <c r="B797" s="2" t="str">
        <f t="shared" si="99"/>
        <v/>
      </c>
      <c r="C797" s="2" t="str">
        <f>IF(A797="",IF(A796="","",SUM($C$6:C796)),B797*$C$2/12)</f>
        <v/>
      </c>
      <c r="D797" s="2" t="str">
        <f>IF(A797="",IF(A796="","",SUM($D$6:D796)),($B$6/$I$2))</f>
        <v/>
      </c>
      <c r="E797" s="2" t="str">
        <f>IF(A797="",IF(A796="","",SUM($E$6:E796)),C797+D797)</f>
        <v/>
      </c>
      <c r="G797" s="1" t="str">
        <f t="shared" si="103"/>
        <v/>
      </c>
      <c r="H797" s="2" t="str">
        <f t="shared" si="100"/>
        <v/>
      </c>
      <c r="I797" s="2" t="str">
        <f>IF(G797="",IF(G796="","",SUM($I$6:I796)),H797*$C$2/12)</f>
        <v/>
      </c>
      <c r="J797" s="2" t="str">
        <f>IF(G797="",IF(G796="","",SUM($J$6:J796)),K797-I797)</f>
        <v/>
      </c>
      <c r="K797" s="2" t="str">
        <f>IF(G797="",IF(G796="","",SUM(K$6:K796)),$H$6*(100%+$C$2/12)^$I$2*($C$2/12)/((100%+$C$2/12)^$I$2-1))</f>
        <v/>
      </c>
      <c r="P797" s="44" t="str">
        <f t="shared" si="104"/>
        <v/>
      </c>
      <c r="Q797" s="44" t="str">
        <f t="shared" si="101"/>
        <v/>
      </c>
      <c r="R797" s="2" t="str">
        <f t="shared" si="102"/>
        <v/>
      </c>
      <c r="S797" s="12" t="str">
        <f t="shared" si="97"/>
        <v/>
      </c>
    </row>
    <row r="798" spans="1:19" x14ac:dyDescent="0.35">
      <c r="A798" s="1" t="str">
        <f t="shared" si="98"/>
        <v/>
      </c>
      <c r="B798" s="2" t="str">
        <f t="shared" si="99"/>
        <v/>
      </c>
      <c r="C798" s="2" t="str">
        <f>IF(A798="",IF(A797="","",SUM($C$6:C797)),B798*$C$2/12)</f>
        <v/>
      </c>
      <c r="D798" s="2" t="str">
        <f>IF(A798="",IF(A797="","",SUM($D$6:D797)),($B$6/$I$2))</f>
        <v/>
      </c>
      <c r="E798" s="2" t="str">
        <f>IF(A798="",IF(A797="","",SUM($E$6:E797)),C798+D798)</f>
        <v/>
      </c>
      <c r="G798" s="1" t="str">
        <f t="shared" si="103"/>
        <v/>
      </c>
      <c r="H798" s="2" t="str">
        <f t="shared" si="100"/>
        <v/>
      </c>
      <c r="I798" s="2" t="str">
        <f>IF(G798="",IF(G797="","",SUM($I$6:I797)),H798*$C$2/12)</f>
        <v/>
      </c>
      <c r="J798" s="2" t="str">
        <f>IF(G798="",IF(G797="","",SUM($J$6:J797)),K798-I798)</f>
        <v/>
      </c>
      <c r="K798" s="2" t="str">
        <f>IF(G798="",IF(G797="","",SUM(K$6:K797)),$H$6*(100%+$C$2/12)^$I$2*($C$2/12)/((100%+$C$2/12)^$I$2-1))</f>
        <v/>
      </c>
      <c r="P798" s="44" t="str">
        <f t="shared" si="104"/>
        <v/>
      </c>
      <c r="Q798" s="44" t="str">
        <f t="shared" si="101"/>
        <v/>
      </c>
      <c r="R798" s="2" t="str">
        <f t="shared" si="102"/>
        <v/>
      </c>
      <c r="S798" s="12" t="str">
        <f t="shared" si="97"/>
        <v/>
      </c>
    </row>
    <row r="799" spans="1:19" x14ac:dyDescent="0.35">
      <c r="A799" s="1" t="str">
        <f t="shared" si="98"/>
        <v/>
      </c>
      <c r="B799" s="2" t="str">
        <f t="shared" si="99"/>
        <v/>
      </c>
      <c r="C799" s="2" t="str">
        <f>IF(A799="",IF(A798="","",SUM($C$6:C798)),B799*$C$2/12)</f>
        <v/>
      </c>
      <c r="D799" s="2" t="str">
        <f>IF(A799="",IF(A798="","",SUM($D$6:D798)),($B$6/$I$2))</f>
        <v/>
      </c>
      <c r="E799" s="2" t="str">
        <f>IF(A799="",IF(A798="","",SUM($E$6:E798)),C799+D799)</f>
        <v/>
      </c>
      <c r="G799" s="1" t="str">
        <f t="shared" si="103"/>
        <v/>
      </c>
      <c r="H799" s="2" t="str">
        <f t="shared" si="100"/>
        <v/>
      </c>
      <c r="I799" s="2" t="str">
        <f>IF(G799="",IF(G798="","",SUM($I$6:I798)),H799*$C$2/12)</f>
        <v/>
      </c>
      <c r="J799" s="2" t="str">
        <f>IF(G799="",IF(G798="","",SUM($J$6:J798)),K799-I799)</f>
        <v/>
      </c>
      <c r="K799" s="2" t="str">
        <f>IF(G799="",IF(G798="","",SUM(K$6:K798)),$H$6*(100%+$C$2/12)^$I$2*($C$2/12)/((100%+$C$2/12)^$I$2-1))</f>
        <v/>
      </c>
      <c r="P799" s="44" t="str">
        <f t="shared" si="104"/>
        <v/>
      </c>
      <c r="Q799" s="44" t="str">
        <f t="shared" si="101"/>
        <v/>
      </c>
      <c r="R799" s="2" t="str">
        <f t="shared" si="102"/>
        <v/>
      </c>
      <c r="S799" s="12" t="str">
        <f t="shared" si="97"/>
        <v/>
      </c>
    </row>
    <row r="800" spans="1:19" x14ac:dyDescent="0.35">
      <c r="A800" s="1" t="str">
        <f t="shared" si="98"/>
        <v/>
      </c>
      <c r="B800" s="2" t="str">
        <f t="shared" si="99"/>
        <v/>
      </c>
      <c r="C800" s="2" t="str">
        <f>IF(A800="",IF(A799="","",SUM($C$6:C799)),B800*$C$2/12)</f>
        <v/>
      </c>
      <c r="D800" s="2" t="str">
        <f>IF(A800="",IF(A799="","",SUM($D$6:D799)),($B$6/$I$2))</f>
        <v/>
      </c>
      <c r="E800" s="2" t="str">
        <f>IF(A800="",IF(A799="","",SUM($E$6:E799)),C800+D800)</f>
        <v/>
      </c>
      <c r="G800" s="1" t="str">
        <f t="shared" si="103"/>
        <v/>
      </c>
      <c r="H800" s="2" t="str">
        <f t="shared" si="100"/>
        <v/>
      </c>
      <c r="I800" s="2" t="str">
        <f>IF(G800="",IF(G799="","",SUM($I$6:I799)),H800*$C$2/12)</f>
        <v/>
      </c>
      <c r="J800" s="2" t="str">
        <f>IF(G800="",IF(G799="","",SUM($J$6:J799)),K800-I800)</f>
        <v/>
      </c>
      <c r="K800" s="2" t="str">
        <f>IF(G800="",IF(G799="","",SUM(K$6:K799)),$H$6*(100%+$C$2/12)^$I$2*($C$2/12)/((100%+$C$2/12)^$I$2-1))</f>
        <v/>
      </c>
      <c r="P800" s="44" t="str">
        <f t="shared" si="104"/>
        <v/>
      </c>
      <c r="Q800" s="44" t="str">
        <f t="shared" si="101"/>
        <v/>
      </c>
      <c r="R800" s="2" t="str">
        <f t="shared" si="102"/>
        <v/>
      </c>
      <c r="S800" s="12" t="str">
        <f t="shared" si="97"/>
        <v/>
      </c>
    </row>
    <row r="801" spans="1:19" x14ac:dyDescent="0.35">
      <c r="A801" s="1" t="str">
        <f t="shared" si="98"/>
        <v/>
      </c>
      <c r="B801" s="2" t="str">
        <f t="shared" si="99"/>
        <v/>
      </c>
      <c r="C801" s="2" t="str">
        <f>IF(A801="",IF(A800="","",SUM($C$6:C800)),B801*$C$2/12)</f>
        <v/>
      </c>
      <c r="D801" s="2" t="str">
        <f>IF(A801="",IF(A800="","",SUM($D$6:D800)),($B$6/$I$2))</f>
        <v/>
      </c>
      <c r="E801" s="2" t="str">
        <f>IF(A801="",IF(A800="","",SUM($E$6:E800)),C801+D801)</f>
        <v/>
      </c>
      <c r="G801" s="1" t="str">
        <f t="shared" si="103"/>
        <v/>
      </c>
      <c r="H801" s="2" t="str">
        <f t="shared" si="100"/>
        <v/>
      </c>
      <c r="I801" s="2" t="str">
        <f>IF(G801="",IF(G800="","",SUM($I$6:I800)),H801*$C$2/12)</f>
        <v/>
      </c>
      <c r="J801" s="2" t="str">
        <f>IF(G801="",IF(G800="","",SUM($J$6:J800)),K801-I801)</f>
        <v/>
      </c>
      <c r="K801" s="2" t="str">
        <f>IF(G801="",IF(G800="","",SUM(K$6:K800)),$H$6*(100%+$C$2/12)^$I$2*($C$2/12)/((100%+$C$2/12)^$I$2-1))</f>
        <v/>
      </c>
      <c r="P801" s="44" t="str">
        <f t="shared" si="104"/>
        <v/>
      </c>
      <c r="Q801" s="44" t="str">
        <f t="shared" si="101"/>
        <v/>
      </c>
      <c r="R801" s="2" t="str">
        <f t="shared" si="102"/>
        <v/>
      </c>
      <c r="S801" s="12" t="str">
        <f t="shared" si="97"/>
        <v/>
      </c>
    </row>
    <row r="802" spans="1:19" x14ac:dyDescent="0.35">
      <c r="A802" s="1" t="str">
        <f t="shared" si="98"/>
        <v/>
      </c>
      <c r="B802" s="2" t="str">
        <f t="shared" si="99"/>
        <v/>
      </c>
      <c r="C802" s="2" t="str">
        <f>IF(A802="",IF(A801="","",SUM($C$6:C801)),B802*$C$2/12)</f>
        <v/>
      </c>
      <c r="D802" s="2" t="str">
        <f>IF(A802="",IF(A801="","",SUM($D$6:D801)),($B$6/$I$2))</f>
        <v/>
      </c>
      <c r="E802" s="2" t="str">
        <f>IF(A802="",IF(A801="","",SUM($E$6:E801)),C802+D802)</f>
        <v/>
      </c>
      <c r="G802" s="1" t="str">
        <f t="shared" si="103"/>
        <v/>
      </c>
      <c r="H802" s="2" t="str">
        <f t="shared" si="100"/>
        <v/>
      </c>
      <c r="I802" s="2" t="str">
        <f>IF(G802="",IF(G801="","",SUM($I$6:I801)),H802*$C$2/12)</f>
        <v/>
      </c>
      <c r="J802" s="2" t="str">
        <f>IF(G802="",IF(G801="","",SUM($J$6:J801)),K802-I802)</f>
        <v/>
      </c>
      <c r="K802" s="2" t="str">
        <f>IF(G802="",IF(G801="","",SUM(K$6:K801)),$H$6*(100%+$C$2/12)^$I$2*($C$2/12)/((100%+$C$2/12)^$I$2-1))</f>
        <v/>
      </c>
      <c r="P802" s="44" t="str">
        <f t="shared" si="104"/>
        <v/>
      </c>
      <c r="Q802" s="44" t="str">
        <f t="shared" si="101"/>
        <v/>
      </c>
      <c r="R802" s="2" t="str">
        <f t="shared" si="102"/>
        <v/>
      </c>
      <c r="S802" s="12" t="str">
        <f t="shared" si="97"/>
        <v/>
      </c>
    </row>
    <row r="803" spans="1:19" x14ac:dyDescent="0.35">
      <c r="A803" s="1" t="str">
        <f t="shared" si="98"/>
        <v/>
      </c>
      <c r="B803" s="2" t="str">
        <f t="shared" si="99"/>
        <v/>
      </c>
      <c r="C803" s="2" t="str">
        <f>IF(A803="",IF(A802="","",SUM($C$6:C802)),B803*$C$2/12)</f>
        <v/>
      </c>
      <c r="D803" s="2" t="str">
        <f>IF(A803="",IF(A802="","",SUM($D$6:D802)),($B$6/$I$2))</f>
        <v/>
      </c>
      <c r="E803" s="2" t="str">
        <f>IF(A803="",IF(A802="","",SUM($E$6:E802)),C803+D803)</f>
        <v/>
      </c>
      <c r="G803" s="1" t="str">
        <f t="shared" si="103"/>
        <v/>
      </c>
      <c r="H803" s="2" t="str">
        <f t="shared" si="100"/>
        <v/>
      </c>
      <c r="I803" s="2" t="str">
        <f>IF(G803="",IF(G802="","",SUM($I$6:I802)),H803*$C$2/12)</f>
        <v/>
      </c>
      <c r="J803" s="2" t="str">
        <f>IF(G803="",IF(G802="","",SUM($J$6:J802)),K803-I803)</f>
        <v/>
      </c>
      <c r="K803" s="2" t="str">
        <f>IF(G803="",IF(G802="","",SUM(K$6:K802)),$H$6*(100%+$C$2/12)^$I$2*($C$2/12)/((100%+$C$2/12)^$I$2-1))</f>
        <v/>
      </c>
      <c r="P803" s="44" t="str">
        <f t="shared" si="104"/>
        <v/>
      </c>
      <c r="Q803" s="44" t="str">
        <f t="shared" si="101"/>
        <v/>
      </c>
      <c r="R803" s="2" t="str">
        <f t="shared" si="102"/>
        <v/>
      </c>
      <c r="S803" s="12" t="str">
        <f t="shared" si="97"/>
        <v/>
      </c>
    </row>
    <row r="804" spans="1:19" x14ac:dyDescent="0.35">
      <c r="A804" s="1" t="str">
        <f t="shared" si="98"/>
        <v/>
      </c>
      <c r="B804" s="2" t="str">
        <f t="shared" si="99"/>
        <v/>
      </c>
      <c r="C804" s="2" t="str">
        <f>IF(A804="",IF(A803="","",SUM($C$6:C803)),B804*$C$2/12)</f>
        <v/>
      </c>
      <c r="D804" s="2" t="str">
        <f>IF(A804="",IF(A803="","",SUM($D$6:D803)),($B$6/$I$2))</f>
        <v/>
      </c>
      <c r="E804" s="2" t="str">
        <f>IF(A804="",IF(A803="","",SUM($E$6:E803)),C804+D804)</f>
        <v/>
      </c>
      <c r="G804" s="1" t="str">
        <f t="shared" si="103"/>
        <v/>
      </c>
      <c r="H804" s="2" t="str">
        <f t="shared" si="100"/>
        <v/>
      </c>
      <c r="I804" s="2" t="str">
        <f>IF(G804="",IF(G803="","",SUM($I$6:I803)),H804*$C$2/12)</f>
        <v/>
      </c>
      <c r="J804" s="2" t="str">
        <f>IF(G804="",IF(G803="","",SUM($J$6:J803)),K804-I804)</f>
        <v/>
      </c>
      <c r="K804" s="2" t="str">
        <f>IF(G804="",IF(G803="","",SUM(K$6:K803)),$H$6*(100%+$C$2/12)^$I$2*($C$2/12)/((100%+$C$2/12)^$I$2-1))</f>
        <v/>
      </c>
      <c r="P804" s="44" t="str">
        <f t="shared" si="104"/>
        <v/>
      </c>
      <c r="Q804" s="44" t="str">
        <f t="shared" si="101"/>
        <v/>
      </c>
      <c r="R804" s="2" t="str">
        <f t="shared" si="102"/>
        <v/>
      </c>
      <c r="S804" s="12" t="str">
        <f t="shared" si="97"/>
        <v/>
      </c>
    </row>
    <row r="805" spans="1:19" x14ac:dyDescent="0.35">
      <c r="A805" s="1" t="str">
        <f t="shared" si="98"/>
        <v/>
      </c>
      <c r="B805" s="2" t="str">
        <f t="shared" si="99"/>
        <v/>
      </c>
      <c r="C805" s="2" t="str">
        <f>IF(A805="",IF(A804="","",SUM($C$6:C804)),B805*$C$2/12)</f>
        <v/>
      </c>
      <c r="D805" s="2" t="str">
        <f>IF(A805="",IF(A804="","",SUM($D$6:D804)),($B$6/$I$2))</f>
        <v/>
      </c>
      <c r="E805" s="2" t="str">
        <f>IF(A805="",IF(A804="","",SUM($E$6:E804)),C805+D805)</f>
        <v/>
      </c>
      <c r="G805" s="1" t="str">
        <f t="shared" si="103"/>
        <v/>
      </c>
      <c r="H805" s="2" t="str">
        <f t="shared" si="100"/>
        <v/>
      </c>
      <c r="I805" s="2" t="str">
        <f>IF(G805="",IF(G804="","",SUM($I$6:I804)),H805*$C$2/12)</f>
        <v/>
      </c>
      <c r="J805" s="2" t="str">
        <f>IF(G805="",IF(G804="","",SUM($J$6:J804)),K805-I805)</f>
        <v/>
      </c>
      <c r="K805" s="2" t="str">
        <f>IF(G805="",IF(G804="","",SUM(K$6:K804)),$H$6*(100%+$C$2/12)^$I$2*($C$2/12)/((100%+$C$2/12)^$I$2-1))</f>
        <v/>
      </c>
      <c r="P805" s="44" t="str">
        <f t="shared" si="104"/>
        <v/>
      </c>
      <c r="Q805" s="44" t="str">
        <f t="shared" si="101"/>
        <v/>
      </c>
      <c r="R805" s="2" t="str">
        <f t="shared" si="102"/>
        <v/>
      </c>
      <c r="S805" s="12" t="str">
        <f t="shared" si="97"/>
        <v/>
      </c>
    </row>
    <row r="806" spans="1:19" x14ac:dyDescent="0.35">
      <c r="A806" s="1" t="str">
        <f t="shared" si="98"/>
        <v/>
      </c>
      <c r="B806" s="2" t="str">
        <f t="shared" si="99"/>
        <v/>
      </c>
      <c r="C806" s="2" t="str">
        <f>IF(A806="",IF(A805="","",SUM($C$6:C805)),B806*$C$2/12)</f>
        <v/>
      </c>
      <c r="D806" s="2" t="str">
        <f>IF(A806="",IF(A805="","",SUM($D$6:D805)),($B$6/$I$2))</f>
        <v/>
      </c>
      <c r="E806" s="2" t="str">
        <f>IF(A806="",IF(A805="","",SUM($E$6:E805)),C806+D806)</f>
        <v/>
      </c>
      <c r="G806" s="1" t="str">
        <f t="shared" si="103"/>
        <v/>
      </c>
      <c r="H806" s="2" t="str">
        <f t="shared" si="100"/>
        <v/>
      </c>
      <c r="I806" s="2" t="str">
        <f>IF(G806="",IF(G805="","",SUM($I$6:I805)),H806*$C$2/12)</f>
        <v/>
      </c>
      <c r="J806" s="2" t="str">
        <f>IF(G806="",IF(G805="","",SUM($J$6:J805)),K806-I806)</f>
        <v/>
      </c>
      <c r="K806" s="2" t="str">
        <f>IF(G806="",IF(G805="","",SUM(K$6:K805)),$H$6*(100%+$C$2/12)^$I$2*($C$2/12)/((100%+$C$2/12)^$I$2-1))</f>
        <v/>
      </c>
      <c r="P806" s="44" t="str">
        <f t="shared" si="104"/>
        <v/>
      </c>
      <c r="Q806" s="44" t="str">
        <f t="shared" si="101"/>
        <v/>
      </c>
      <c r="R806" s="2" t="str">
        <f t="shared" si="102"/>
        <v/>
      </c>
      <c r="S806" s="12" t="str">
        <f t="shared" si="97"/>
        <v/>
      </c>
    </row>
    <row r="807" spans="1:19" x14ac:dyDescent="0.35">
      <c r="A807" s="1" t="str">
        <f t="shared" si="98"/>
        <v/>
      </c>
      <c r="B807" s="2" t="str">
        <f t="shared" si="99"/>
        <v/>
      </c>
      <c r="C807" s="2" t="str">
        <f>IF(A807="",IF(A806="","",SUM($C$6:C806)),B807*$C$2/12)</f>
        <v/>
      </c>
      <c r="D807" s="2" t="str">
        <f>IF(A807="",IF(A806="","",SUM($D$6:D806)),($B$6/$I$2))</f>
        <v/>
      </c>
      <c r="E807" s="2" t="str">
        <f>IF(A807="",IF(A806="","",SUM($E$6:E806)),C807+D807)</f>
        <v/>
      </c>
      <c r="G807" s="1" t="str">
        <f t="shared" si="103"/>
        <v/>
      </c>
      <c r="H807" s="2" t="str">
        <f t="shared" si="100"/>
        <v/>
      </c>
      <c r="I807" s="2" t="str">
        <f>IF(G807="",IF(G806="","",SUM($I$6:I806)),H807*$C$2/12)</f>
        <v/>
      </c>
      <c r="J807" s="2" t="str">
        <f>IF(G807="",IF(G806="","",SUM($J$6:J806)),K807-I807)</f>
        <v/>
      </c>
      <c r="K807" s="2" t="str">
        <f>IF(G807="",IF(G806="","",SUM(K$6:K806)),$H$6*(100%+$C$2/12)^$I$2*($C$2/12)/((100%+$C$2/12)^$I$2-1))</f>
        <v/>
      </c>
      <c r="P807" s="44" t="str">
        <f t="shared" si="104"/>
        <v/>
      </c>
      <c r="Q807" s="44" t="str">
        <f t="shared" si="101"/>
        <v/>
      </c>
      <c r="R807" s="2" t="str">
        <f t="shared" si="102"/>
        <v/>
      </c>
      <c r="S807" s="12" t="str">
        <f t="shared" si="97"/>
        <v/>
      </c>
    </row>
    <row r="808" spans="1:19" x14ac:dyDescent="0.35">
      <c r="A808" s="1" t="str">
        <f t="shared" si="98"/>
        <v/>
      </c>
      <c r="B808" s="2" t="str">
        <f t="shared" si="99"/>
        <v/>
      </c>
      <c r="C808" s="2" t="str">
        <f>IF(A808="",IF(A807="","",SUM($C$6:C807)),B808*$C$2/12)</f>
        <v/>
      </c>
      <c r="D808" s="2" t="str">
        <f>IF(A808="",IF(A807="","",SUM($D$6:D807)),($B$6/$I$2))</f>
        <v/>
      </c>
      <c r="E808" s="2" t="str">
        <f>IF(A808="",IF(A807="","",SUM($E$6:E807)),C808+D808)</f>
        <v/>
      </c>
      <c r="G808" s="1" t="str">
        <f t="shared" si="103"/>
        <v/>
      </c>
      <c r="H808" s="2" t="str">
        <f t="shared" si="100"/>
        <v/>
      </c>
      <c r="I808" s="2" t="str">
        <f>IF(G808="",IF(G807="","",SUM($I$6:I807)),H808*$C$2/12)</f>
        <v/>
      </c>
      <c r="J808" s="2" t="str">
        <f>IF(G808="",IF(G807="","",SUM($J$6:J807)),K808-I808)</f>
        <v/>
      </c>
      <c r="K808" s="2" t="str">
        <f>IF(G808="",IF(G807="","",SUM(K$6:K807)),$H$6*(100%+$C$2/12)^$I$2*($C$2/12)/((100%+$C$2/12)^$I$2-1))</f>
        <v/>
      </c>
      <c r="P808" s="44" t="str">
        <f t="shared" si="104"/>
        <v/>
      </c>
      <c r="Q808" s="44" t="str">
        <f t="shared" si="101"/>
        <v/>
      </c>
      <c r="R808" s="2" t="str">
        <f t="shared" si="102"/>
        <v/>
      </c>
      <c r="S808" s="12" t="str">
        <f t="shared" si="97"/>
        <v/>
      </c>
    </row>
    <row r="809" spans="1:19" x14ac:dyDescent="0.35">
      <c r="A809" s="1" t="str">
        <f t="shared" si="98"/>
        <v/>
      </c>
      <c r="B809" s="2" t="str">
        <f t="shared" si="99"/>
        <v/>
      </c>
      <c r="C809" s="2" t="str">
        <f>IF(A809="",IF(A808="","",SUM($C$6:C808)),B809*$C$2/12)</f>
        <v/>
      </c>
      <c r="D809" s="2" t="str">
        <f>IF(A809="",IF(A808="","",SUM($D$6:D808)),($B$6/$I$2))</f>
        <v/>
      </c>
      <c r="E809" s="2" t="str">
        <f>IF(A809="",IF(A808="","",SUM($E$6:E808)),C809+D809)</f>
        <v/>
      </c>
      <c r="G809" s="1" t="str">
        <f t="shared" si="103"/>
        <v/>
      </c>
      <c r="H809" s="2" t="str">
        <f t="shared" si="100"/>
        <v/>
      </c>
      <c r="I809" s="2" t="str">
        <f>IF(G809="",IF(G808="","",SUM($I$6:I808)),H809*$C$2/12)</f>
        <v/>
      </c>
      <c r="J809" s="2" t="str">
        <f>IF(G809="",IF(G808="","",SUM($J$6:J808)),K809-I809)</f>
        <v/>
      </c>
      <c r="K809" s="2" t="str">
        <f>IF(G809="",IF(G808="","",SUM(K$6:K808)),$H$6*(100%+$C$2/12)^$I$2*($C$2/12)/((100%+$C$2/12)^$I$2-1))</f>
        <v/>
      </c>
      <c r="P809" s="44" t="str">
        <f t="shared" si="104"/>
        <v/>
      </c>
      <c r="Q809" s="44" t="str">
        <f t="shared" si="101"/>
        <v/>
      </c>
      <c r="R809" s="2" t="str">
        <f t="shared" si="102"/>
        <v/>
      </c>
      <c r="S809" s="12" t="str">
        <f t="shared" si="97"/>
        <v/>
      </c>
    </row>
    <row r="810" spans="1:19" x14ac:dyDescent="0.35">
      <c r="A810" s="1" t="str">
        <f t="shared" si="98"/>
        <v/>
      </c>
      <c r="B810" s="2" t="str">
        <f t="shared" si="99"/>
        <v/>
      </c>
      <c r="C810" s="2" t="str">
        <f>IF(A810="",IF(A809="","",SUM($C$6:C809)),B810*$C$2/12)</f>
        <v/>
      </c>
      <c r="D810" s="2" t="str">
        <f>IF(A810="",IF(A809="","",SUM($D$6:D809)),($B$6/$I$2))</f>
        <v/>
      </c>
      <c r="E810" s="2" t="str">
        <f>IF(A810="",IF(A809="","",SUM($E$6:E809)),C810+D810)</f>
        <v/>
      </c>
      <c r="G810" s="1" t="str">
        <f t="shared" si="103"/>
        <v/>
      </c>
      <c r="H810" s="2" t="str">
        <f t="shared" si="100"/>
        <v/>
      </c>
      <c r="I810" s="2" t="str">
        <f>IF(G810="",IF(G809="","",SUM($I$6:I809)),H810*$C$2/12)</f>
        <v/>
      </c>
      <c r="J810" s="2" t="str">
        <f>IF(G810="",IF(G809="","",SUM($J$6:J809)),K810-I810)</f>
        <v/>
      </c>
      <c r="K810" s="2" t="str">
        <f>IF(G810="",IF(G809="","",SUM(K$6:K809)),$H$6*(100%+$C$2/12)^$I$2*($C$2/12)/((100%+$C$2/12)^$I$2-1))</f>
        <v/>
      </c>
      <c r="P810" s="44" t="str">
        <f t="shared" si="104"/>
        <v/>
      </c>
      <c r="Q810" s="44" t="str">
        <f t="shared" si="101"/>
        <v/>
      </c>
      <c r="R810" s="2" t="str">
        <f t="shared" si="102"/>
        <v/>
      </c>
      <c r="S810" s="12" t="str">
        <f t="shared" si="97"/>
        <v/>
      </c>
    </row>
    <row r="811" spans="1:19" x14ac:dyDescent="0.35">
      <c r="A811" s="1" t="str">
        <f t="shared" si="98"/>
        <v/>
      </c>
      <c r="B811" s="2" t="str">
        <f t="shared" si="99"/>
        <v/>
      </c>
      <c r="C811" s="2" t="str">
        <f>IF(A811="",IF(A810="","",SUM($C$6:C810)),B811*$C$2/12)</f>
        <v/>
      </c>
      <c r="D811" s="2" t="str">
        <f>IF(A811="",IF(A810="","",SUM($D$6:D810)),($B$6/$I$2))</f>
        <v/>
      </c>
      <c r="E811" s="2" t="str">
        <f>IF(A811="",IF(A810="","",SUM($E$6:E810)),C811+D811)</f>
        <v/>
      </c>
      <c r="G811" s="1" t="str">
        <f t="shared" si="103"/>
        <v/>
      </c>
      <c r="H811" s="2" t="str">
        <f t="shared" si="100"/>
        <v/>
      </c>
      <c r="I811" s="2" t="str">
        <f>IF(G811="",IF(G810="","",SUM($I$6:I810)),H811*$C$2/12)</f>
        <v/>
      </c>
      <c r="J811" s="2" t="str">
        <f>IF(G811="",IF(G810="","",SUM($J$6:J810)),K811-I811)</f>
        <v/>
      </c>
      <c r="K811" s="2" t="str">
        <f>IF(G811="",IF(G810="","",SUM(K$6:K810)),$H$6*(100%+$C$2/12)^$I$2*($C$2/12)/((100%+$C$2/12)^$I$2-1))</f>
        <v/>
      </c>
      <c r="P811" s="44" t="str">
        <f t="shared" si="104"/>
        <v/>
      </c>
      <c r="Q811" s="44" t="str">
        <f t="shared" si="101"/>
        <v/>
      </c>
      <c r="R811" s="2" t="str">
        <f t="shared" si="102"/>
        <v/>
      </c>
      <c r="S811" s="12" t="str">
        <f t="shared" si="97"/>
        <v/>
      </c>
    </row>
    <row r="812" spans="1:19" x14ac:dyDescent="0.35">
      <c r="A812" s="1" t="str">
        <f t="shared" si="98"/>
        <v/>
      </c>
      <c r="B812" s="2" t="str">
        <f t="shared" si="99"/>
        <v/>
      </c>
      <c r="C812" s="2" t="str">
        <f>IF(A812="",IF(A811="","",SUM($C$6:C811)),B812*$C$2/12)</f>
        <v/>
      </c>
      <c r="D812" s="2" t="str">
        <f>IF(A812="",IF(A811="","",SUM($D$6:D811)),($B$6/$I$2))</f>
        <v/>
      </c>
      <c r="E812" s="2" t="str">
        <f>IF(A812="",IF(A811="","",SUM($E$6:E811)),C812+D812)</f>
        <v/>
      </c>
      <c r="G812" s="1" t="str">
        <f t="shared" si="103"/>
        <v/>
      </c>
      <c r="H812" s="2" t="str">
        <f t="shared" si="100"/>
        <v/>
      </c>
      <c r="I812" s="2" t="str">
        <f>IF(G812="",IF(G811="","",SUM($I$6:I811)),H812*$C$2/12)</f>
        <v/>
      </c>
      <c r="J812" s="2" t="str">
        <f>IF(G812="",IF(G811="","",SUM($J$6:J811)),K812-I812)</f>
        <v/>
      </c>
      <c r="K812" s="2" t="str">
        <f>IF(G812="",IF(G811="","",SUM(K$6:K811)),$H$6*(100%+$C$2/12)^$I$2*($C$2/12)/((100%+$C$2/12)^$I$2-1))</f>
        <v/>
      </c>
      <c r="P812" s="44" t="str">
        <f t="shared" si="104"/>
        <v/>
      </c>
      <c r="Q812" s="44" t="str">
        <f t="shared" si="101"/>
        <v/>
      </c>
      <c r="R812" s="2" t="str">
        <f t="shared" si="102"/>
        <v/>
      </c>
      <c r="S812" s="12" t="str">
        <f t="shared" si="97"/>
        <v/>
      </c>
    </row>
    <row r="813" spans="1:19" x14ac:dyDescent="0.35">
      <c r="A813" s="1" t="str">
        <f t="shared" si="98"/>
        <v/>
      </c>
      <c r="B813" s="2" t="str">
        <f t="shared" si="99"/>
        <v/>
      </c>
      <c r="C813" s="2" t="str">
        <f>IF(A813="",IF(A812="","",SUM($C$6:C812)),B813*$C$2/12)</f>
        <v/>
      </c>
      <c r="D813" s="2" t="str">
        <f>IF(A813="",IF(A812="","",SUM($D$6:D812)),($B$6/$I$2))</f>
        <v/>
      </c>
      <c r="E813" s="2" t="str">
        <f>IF(A813="",IF(A812="","",SUM($E$6:E812)),C813+D813)</f>
        <v/>
      </c>
      <c r="G813" s="1" t="str">
        <f t="shared" si="103"/>
        <v/>
      </c>
      <c r="H813" s="2" t="str">
        <f t="shared" si="100"/>
        <v/>
      </c>
      <c r="I813" s="2" t="str">
        <f>IF(G813="",IF(G812="","",SUM($I$6:I812)),H813*$C$2/12)</f>
        <v/>
      </c>
      <c r="J813" s="2" t="str">
        <f>IF(G813="",IF(G812="","",SUM($J$6:J812)),K813-I813)</f>
        <v/>
      </c>
      <c r="K813" s="2" t="str">
        <f>IF(G813="",IF(G812="","",SUM(K$6:K812)),$H$6*(100%+$C$2/12)^$I$2*($C$2/12)/((100%+$C$2/12)^$I$2-1))</f>
        <v/>
      </c>
      <c r="P813" s="44" t="str">
        <f t="shared" si="104"/>
        <v/>
      </c>
      <c r="Q813" s="44" t="str">
        <f t="shared" si="101"/>
        <v/>
      </c>
      <c r="R813" s="2" t="str">
        <f t="shared" si="102"/>
        <v/>
      </c>
      <c r="S813" s="12" t="str">
        <f t="shared" si="97"/>
        <v/>
      </c>
    </row>
    <row r="814" spans="1:19" x14ac:dyDescent="0.35">
      <c r="A814" s="1" t="str">
        <f t="shared" si="98"/>
        <v/>
      </c>
      <c r="B814" s="2" t="str">
        <f t="shared" si="99"/>
        <v/>
      </c>
      <c r="C814" s="2" t="str">
        <f>IF(A814="",IF(A813="","",SUM($C$6:C813)),B814*$C$2/12)</f>
        <v/>
      </c>
      <c r="D814" s="2" t="str">
        <f>IF(A814="",IF(A813="","",SUM($D$6:D813)),($B$6/$I$2))</f>
        <v/>
      </c>
      <c r="E814" s="2" t="str">
        <f>IF(A814="",IF(A813="","",SUM($E$6:E813)),C814+D814)</f>
        <v/>
      </c>
      <c r="G814" s="1" t="str">
        <f t="shared" si="103"/>
        <v/>
      </c>
      <c r="H814" s="2" t="str">
        <f t="shared" si="100"/>
        <v/>
      </c>
      <c r="I814" s="2" t="str">
        <f>IF(G814="",IF(G813="","",SUM($I$6:I813)),H814*$C$2/12)</f>
        <v/>
      </c>
      <c r="J814" s="2" t="str">
        <f>IF(G814="",IF(G813="","",SUM($J$6:J813)),K814-I814)</f>
        <v/>
      </c>
      <c r="K814" s="2" t="str">
        <f>IF(G814="",IF(G813="","",SUM(K$6:K813)),$H$6*(100%+$C$2/12)^$I$2*($C$2/12)/((100%+$C$2/12)^$I$2-1))</f>
        <v/>
      </c>
      <c r="P814" s="44" t="str">
        <f t="shared" si="104"/>
        <v/>
      </c>
      <c r="Q814" s="44" t="str">
        <f t="shared" si="101"/>
        <v/>
      </c>
      <c r="R814" s="2" t="str">
        <f t="shared" si="102"/>
        <v/>
      </c>
      <c r="S814" s="12" t="str">
        <f t="shared" si="97"/>
        <v/>
      </c>
    </row>
    <row r="815" spans="1:19" x14ac:dyDescent="0.35">
      <c r="A815" s="1" t="str">
        <f t="shared" si="98"/>
        <v/>
      </c>
      <c r="B815" s="2" t="str">
        <f t="shared" si="99"/>
        <v/>
      </c>
      <c r="C815" s="2" t="str">
        <f>IF(A815="",IF(A814="","",SUM($C$6:C814)),B815*$C$2/12)</f>
        <v/>
      </c>
      <c r="D815" s="2" t="str">
        <f>IF(A815="",IF(A814="","",SUM($D$6:D814)),($B$6/$I$2))</f>
        <v/>
      </c>
      <c r="E815" s="2" t="str">
        <f>IF(A815="",IF(A814="","",SUM($E$6:E814)),C815+D815)</f>
        <v/>
      </c>
      <c r="G815" s="1" t="str">
        <f t="shared" si="103"/>
        <v/>
      </c>
      <c r="H815" s="2" t="str">
        <f t="shared" si="100"/>
        <v/>
      </c>
      <c r="I815" s="2" t="str">
        <f>IF(G815="",IF(G814="","",SUM($I$6:I814)),H815*$C$2/12)</f>
        <v/>
      </c>
      <c r="J815" s="2" t="str">
        <f>IF(G815="",IF(G814="","",SUM($J$6:J814)),K815-I815)</f>
        <v/>
      </c>
      <c r="K815" s="2" t="str">
        <f>IF(G815="",IF(G814="","",SUM(K$6:K814)),$H$6*(100%+$C$2/12)^$I$2*($C$2/12)/((100%+$C$2/12)^$I$2-1))</f>
        <v/>
      </c>
      <c r="P815" s="44" t="str">
        <f t="shared" si="104"/>
        <v/>
      </c>
      <c r="Q815" s="44" t="str">
        <f t="shared" si="101"/>
        <v/>
      </c>
      <c r="R815" s="2" t="str">
        <f t="shared" si="102"/>
        <v/>
      </c>
      <c r="S815" s="12" t="str">
        <f t="shared" si="97"/>
        <v/>
      </c>
    </row>
    <row r="816" spans="1:19" x14ac:dyDescent="0.35">
      <c r="A816" s="1" t="str">
        <f t="shared" si="98"/>
        <v/>
      </c>
      <c r="B816" s="2" t="str">
        <f t="shared" si="99"/>
        <v/>
      </c>
      <c r="C816" s="2" t="str">
        <f>IF(A816="",IF(A815="","",SUM($C$6:C815)),B816*$C$2/12)</f>
        <v/>
      </c>
      <c r="D816" s="2" t="str">
        <f>IF(A816="",IF(A815="","",SUM($D$6:D815)),($B$6/$I$2))</f>
        <v/>
      </c>
      <c r="E816" s="2" t="str">
        <f>IF(A816="",IF(A815="","",SUM($E$6:E815)),C816+D816)</f>
        <v/>
      </c>
      <c r="G816" s="1" t="str">
        <f t="shared" si="103"/>
        <v/>
      </c>
      <c r="H816" s="2" t="str">
        <f t="shared" si="100"/>
        <v/>
      </c>
      <c r="I816" s="2" t="str">
        <f>IF(G816="",IF(G815="","",SUM($I$6:I815)),H816*$C$2/12)</f>
        <v/>
      </c>
      <c r="J816" s="2" t="str">
        <f>IF(G816="",IF(G815="","",SUM($J$6:J815)),K816-I816)</f>
        <v/>
      </c>
      <c r="K816" s="2" t="str">
        <f>IF(G816="",IF(G815="","",SUM(K$6:K815)),$H$6*(100%+$C$2/12)^$I$2*($C$2/12)/((100%+$C$2/12)^$I$2-1))</f>
        <v/>
      </c>
      <c r="P816" s="44" t="str">
        <f t="shared" si="104"/>
        <v/>
      </c>
      <c r="Q816" s="44" t="str">
        <f t="shared" si="101"/>
        <v/>
      </c>
      <c r="R816" s="2" t="str">
        <f t="shared" si="102"/>
        <v/>
      </c>
      <c r="S816" s="12" t="str">
        <f t="shared" si="97"/>
        <v/>
      </c>
    </row>
    <row r="817" spans="1:19" x14ac:dyDescent="0.35">
      <c r="A817" s="1" t="str">
        <f t="shared" si="98"/>
        <v/>
      </c>
      <c r="B817" s="2" t="str">
        <f t="shared" si="99"/>
        <v/>
      </c>
      <c r="C817" s="2" t="str">
        <f>IF(A817="",IF(A816="","",SUM($C$6:C816)),B817*$C$2/12)</f>
        <v/>
      </c>
      <c r="D817" s="2" t="str">
        <f>IF(A817="",IF(A816="","",SUM($D$6:D816)),($B$6/$I$2))</f>
        <v/>
      </c>
      <c r="E817" s="2" t="str">
        <f>IF(A817="",IF(A816="","",SUM($E$6:E816)),C817+D817)</f>
        <v/>
      </c>
      <c r="G817" s="1" t="str">
        <f t="shared" si="103"/>
        <v/>
      </c>
      <c r="H817" s="2" t="str">
        <f t="shared" si="100"/>
        <v/>
      </c>
      <c r="I817" s="2" t="str">
        <f>IF(G817="",IF(G816="","",SUM($I$6:I816)),H817*$C$2/12)</f>
        <v/>
      </c>
      <c r="J817" s="2" t="str">
        <f>IF(G817="",IF(G816="","",SUM($J$6:J816)),K817-I817)</f>
        <v/>
      </c>
      <c r="K817" s="2" t="str">
        <f>IF(G817="",IF(G816="","",SUM(K$6:K816)),$H$6*(100%+$C$2/12)^$I$2*($C$2/12)/((100%+$C$2/12)^$I$2-1))</f>
        <v/>
      </c>
      <c r="P817" s="44" t="str">
        <f t="shared" si="104"/>
        <v/>
      </c>
      <c r="Q817" s="44" t="str">
        <f t="shared" si="101"/>
        <v/>
      </c>
      <c r="R817" s="2" t="str">
        <f t="shared" si="102"/>
        <v/>
      </c>
      <c r="S817" s="12" t="str">
        <f t="shared" si="97"/>
        <v/>
      </c>
    </row>
    <row r="818" spans="1:19" x14ac:dyDescent="0.35">
      <c r="A818" s="1" t="str">
        <f t="shared" si="98"/>
        <v/>
      </c>
      <c r="B818" s="2" t="str">
        <f t="shared" si="99"/>
        <v/>
      </c>
      <c r="C818" s="2" t="str">
        <f>IF(A818="",IF(A817="","",SUM($C$6:C817)),B818*$C$2/12)</f>
        <v/>
      </c>
      <c r="D818" s="2" t="str">
        <f>IF(A818="",IF(A817="","",SUM($D$6:D817)),($B$6/$I$2))</f>
        <v/>
      </c>
      <c r="E818" s="2" t="str">
        <f>IF(A818="",IF(A817="","",SUM($E$6:E817)),C818+D818)</f>
        <v/>
      </c>
      <c r="G818" s="1" t="str">
        <f t="shared" si="103"/>
        <v/>
      </c>
      <c r="H818" s="2" t="str">
        <f t="shared" si="100"/>
        <v/>
      </c>
      <c r="I818" s="2" t="str">
        <f>IF(G818="",IF(G817="","",SUM($I$6:I817)),H818*$C$2/12)</f>
        <v/>
      </c>
      <c r="J818" s="2" t="str">
        <f>IF(G818="",IF(G817="","",SUM($J$6:J817)),K818-I818)</f>
        <v/>
      </c>
      <c r="K818" s="2" t="str">
        <f>IF(G818="",IF(G817="","",SUM(K$6:K817)),$H$6*(100%+$C$2/12)^$I$2*($C$2/12)/((100%+$C$2/12)^$I$2-1))</f>
        <v/>
      </c>
      <c r="P818" s="44" t="str">
        <f t="shared" si="104"/>
        <v/>
      </c>
      <c r="Q818" s="44" t="str">
        <f t="shared" si="101"/>
        <v/>
      </c>
      <c r="R818" s="2" t="str">
        <f t="shared" si="102"/>
        <v/>
      </c>
      <c r="S818" s="12" t="str">
        <f t="shared" si="97"/>
        <v/>
      </c>
    </row>
    <row r="819" spans="1:19" x14ac:dyDescent="0.35">
      <c r="A819" s="1" t="str">
        <f t="shared" si="98"/>
        <v/>
      </c>
      <c r="B819" s="2" t="str">
        <f t="shared" si="99"/>
        <v/>
      </c>
      <c r="C819" s="2" t="str">
        <f>IF(A819="",IF(A818="","",SUM($C$6:C818)),B819*$C$2/12)</f>
        <v/>
      </c>
      <c r="D819" s="2" t="str">
        <f>IF(A819="",IF(A818="","",SUM($D$6:D818)),($B$6/$I$2))</f>
        <v/>
      </c>
      <c r="E819" s="2" t="str">
        <f>IF(A819="",IF(A818="","",SUM($E$6:E818)),C819+D819)</f>
        <v/>
      </c>
      <c r="G819" s="1" t="str">
        <f t="shared" si="103"/>
        <v/>
      </c>
      <c r="H819" s="2" t="str">
        <f t="shared" si="100"/>
        <v/>
      </c>
      <c r="I819" s="2" t="str">
        <f>IF(G819="",IF(G818="","",SUM($I$6:I818)),H819*$C$2/12)</f>
        <v/>
      </c>
      <c r="J819" s="2" t="str">
        <f>IF(G819="",IF(G818="","",SUM($J$6:J818)),K819-I819)</f>
        <v/>
      </c>
      <c r="K819" s="2" t="str">
        <f>IF(G819="",IF(G818="","",SUM(K$6:K818)),$H$6*(100%+$C$2/12)^$I$2*($C$2/12)/((100%+$C$2/12)^$I$2-1))</f>
        <v/>
      </c>
      <c r="P819" s="44" t="str">
        <f t="shared" si="104"/>
        <v/>
      </c>
      <c r="Q819" s="44" t="str">
        <f t="shared" si="101"/>
        <v/>
      </c>
      <c r="R819" s="2" t="str">
        <f t="shared" si="102"/>
        <v/>
      </c>
      <c r="S819" s="12" t="str">
        <f t="shared" ref="S819:S882" si="105">IF(A819="", "",(R819-B819)/R819)</f>
        <v/>
      </c>
    </row>
    <row r="820" spans="1:19" x14ac:dyDescent="0.35">
      <c r="A820" s="1" t="str">
        <f t="shared" si="98"/>
        <v/>
      </c>
      <c r="B820" s="2" t="str">
        <f t="shared" si="99"/>
        <v/>
      </c>
      <c r="C820" s="2" t="str">
        <f>IF(A820="",IF(A819="","",SUM($C$6:C819)),B820*$C$2/12)</f>
        <v/>
      </c>
      <c r="D820" s="2" t="str">
        <f>IF(A820="",IF(A819="","",SUM($D$6:D819)),($B$6/$I$2))</f>
        <v/>
      </c>
      <c r="E820" s="2" t="str">
        <f>IF(A820="",IF(A819="","",SUM($E$6:E819)),C820+D820)</f>
        <v/>
      </c>
      <c r="G820" s="1" t="str">
        <f t="shared" si="103"/>
        <v/>
      </c>
      <c r="H820" s="2" t="str">
        <f t="shared" si="100"/>
        <v/>
      </c>
      <c r="I820" s="2" t="str">
        <f>IF(G820="",IF(G819="","",SUM($I$6:I819)),H820*$C$2/12)</f>
        <v/>
      </c>
      <c r="J820" s="2" t="str">
        <f>IF(G820="",IF(G819="","",SUM($J$6:J819)),K820-I820)</f>
        <v/>
      </c>
      <c r="K820" s="2" t="str">
        <f>IF(G820="",IF(G819="","",SUM(K$6:K819)),$H$6*(100%+$C$2/12)^$I$2*($C$2/12)/((100%+$C$2/12)^$I$2-1))</f>
        <v/>
      </c>
      <c r="P820" s="44" t="str">
        <f t="shared" si="104"/>
        <v/>
      </c>
      <c r="Q820" s="44" t="str">
        <f t="shared" si="101"/>
        <v/>
      </c>
      <c r="R820" s="2" t="str">
        <f t="shared" si="102"/>
        <v/>
      </c>
      <c r="S820" s="12" t="str">
        <f t="shared" si="105"/>
        <v/>
      </c>
    </row>
    <row r="821" spans="1:19" x14ac:dyDescent="0.35">
      <c r="A821" s="1" t="str">
        <f t="shared" si="98"/>
        <v/>
      </c>
      <c r="B821" s="2" t="str">
        <f t="shared" si="99"/>
        <v/>
      </c>
      <c r="C821" s="2" t="str">
        <f>IF(A821="",IF(A820="","",SUM($C$6:C820)),B821*$C$2/12)</f>
        <v/>
      </c>
      <c r="D821" s="2" t="str">
        <f>IF(A821="",IF(A820="","",SUM($D$6:D820)),($B$6/$I$2))</f>
        <v/>
      </c>
      <c r="E821" s="2" t="str">
        <f>IF(A821="",IF(A820="","",SUM($E$6:E820)),C821+D821)</f>
        <v/>
      </c>
      <c r="G821" s="1" t="str">
        <f t="shared" si="103"/>
        <v/>
      </c>
      <c r="H821" s="2" t="str">
        <f t="shared" si="100"/>
        <v/>
      </c>
      <c r="I821" s="2" t="str">
        <f>IF(G821="",IF(G820="","",SUM($I$6:I820)),H821*$C$2/12)</f>
        <v/>
      </c>
      <c r="J821" s="2" t="str">
        <f>IF(G821="",IF(G820="","",SUM($J$6:J820)),K821-I821)</f>
        <v/>
      </c>
      <c r="K821" s="2" t="str">
        <f>IF(G821="",IF(G820="","",SUM(K$6:K820)),$H$6*(100%+$C$2/12)^$I$2*($C$2/12)/((100%+$C$2/12)^$I$2-1))</f>
        <v/>
      </c>
      <c r="P821" s="44" t="str">
        <f t="shared" si="104"/>
        <v/>
      </c>
      <c r="Q821" s="44" t="str">
        <f t="shared" si="101"/>
        <v/>
      </c>
      <c r="R821" s="2" t="str">
        <f t="shared" si="102"/>
        <v/>
      </c>
      <c r="S821" s="12" t="str">
        <f t="shared" si="105"/>
        <v/>
      </c>
    </row>
    <row r="822" spans="1:19" x14ac:dyDescent="0.35">
      <c r="A822" s="1" t="str">
        <f t="shared" si="98"/>
        <v/>
      </c>
      <c r="B822" s="2" t="str">
        <f t="shared" si="99"/>
        <v/>
      </c>
      <c r="C822" s="2" t="str">
        <f>IF(A822="",IF(A821="","",SUM($C$6:C821)),B822*$C$2/12)</f>
        <v/>
      </c>
      <c r="D822" s="2" t="str">
        <f>IF(A822="",IF(A821="","",SUM($D$6:D821)),($B$6/$I$2))</f>
        <v/>
      </c>
      <c r="E822" s="2" t="str">
        <f>IF(A822="",IF(A821="","",SUM($E$6:E821)),C822+D822)</f>
        <v/>
      </c>
      <c r="G822" s="1" t="str">
        <f t="shared" si="103"/>
        <v/>
      </c>
      <c r="H822" s="2" t="str">
        <f t="shared" si="100"/>
        <v/>
      </c>
      <c r="I822" s="2" t="str">
        <f>IF(G822="",IF(G821="","",SUM($I$6:I821)),H822*$C$2/12)</f>
        <v/>
      </c>
      <c r="J822" s="2" t="str">
        <f>IF(G822="",IF(G821="","",SUM($J$6:J821)),K822-I822)</f>
        <v/>
      </c>
      <c r="K822" s="2" t="str">
        <f>IF(G822="",IF(G821="","",SUM(K$6:K821)),$H$6*(100%+$C$2/12)^$I$2*($C$2/12)/((100%+$C$2/12)^$I$2-1))</f>
        <v/>
      </c>
      <c r="P822" s="44" t="str">
        <f t="shared" si="104"/>
        <v/>
      </c>
      <c r="Q822" s="44" t="str">
        <f t="shared" si="101"/>
        <v/>
      </c>
      <c r="R822" s="2" t="str">
        <f t="shared" si="102"/>
        <v/>
      </c>
      <c r="S822" s="12" t="str">
        <f t="shared" si="105"/>
        <v/>
      </c>
    </row>
    <row r="823" spans="1:19" x14ac:dyDescent="0.35">
      <c r="A823" s="1" t="str">
        <f t="shared" si="98"/>
        <v/>
      </c>
      <c r="B823" s="2" t="str">
        <f t="shared" si="99"/>
        <v/>
      </c>
      <c r="C823" s="2" t="str">
        <f>IF(A823="",IF(A822="","",SUM($C$6:C822)),B823*$C$2/12)</f>
        <v/>
      </c>
      <c r="D823" s="2" t="str">
        <f>IF(A823="",IF(A822="","",SUM($D$6:D822)),($B$6/$I$2))</f>
        <v/>
      </c>
      <c r="E823" s="2" t="str">
        <f>IF(A823="",IF(A822="","",SUM($E$6:E822)),C823+D823)</f>
        <v/>
      </c>
      <c r="G823" s="1" t="str">
        <f t="shared" si="103"/>
        <v/>
      </c>
      <c r="H823" s="2" t="str">
        <f t="shared" si="100"/>
        <v/>
      </c>
      <c r="I823" s="2" t="str">
        <f>IF(G823="",IF(G822="","",SUM($I$6:I822)),H823*$C$2/12)</f>
        <v/>
      </c>
      <c r="J823" s="2" t="str">
        <f>IF(G823="",IF(G822="","",SUM($J$6:J822)),K823-I823)</f>
        <v/>
      </c>
      <c r="K823" s="2" t="str">
        <f>IF(G823="",IF(G822="","",SUM(K$6:K822)),$H$6*(100%+$C$2/12)^$I$2*($C$2/12)/((100%+$C$2/12)^$I$2-1))</f>
        <v/>
      </c>
      <c r="P823" s="44" t="str">
        <f t="shared" si="104"/>
        <v/>
      </c>
      <c r="Q823" s="44" t="str">
        <f t="shared" si="101"/>
        <v/>
      </c>
      <c r="R823" s="2" t="str">
        <f t="shared" si="102"/>
        <v/>
      </c>
      <c r="S823" s="12" t="str">
        <f t="shared" si="105"/>
        <v/>
      </c>
    </row>
    <row r="824" spans="1:19" x14ac:dyDescent="0.35">
      <c r="A824" s="1" t="str">
        <f t="shared" si="98"/>
        <v/>
      </c>
      <c r="B824" s="2" t="str">
        <f t="shared" si="99"/>
        <v/>
      </c>
      <c r="C824" s="2" t="str">
        <f>IF(A824="",IF(A823="","",SUM($C$6:C823)),B824*$C$2/12)</f>
        <v/>
      </c>
      <c r="D824" s="2" t="str">
        <f>IF(A824="",IF(A823="","",SUM($D$6:D823)),($B$6/$I$2))</f>
        <v/>
      </c>
      <c r="E824" s="2" t="str">
        <f>IF(A824="",IF(A823="","",SUM($E$6:E823)),C824+D824)</f>
        <v/>
      </c>
      <c r="G824" s="1" t="str">
        <f t="shared" si="103"/>
        <v/>
      </c>
      <c r="H824" s="2" t="str">
        <f t="shared" si="100"/>
        <v/>
      </c>
      <c r="I824" s="2" t="str">
        <f>IF(G824="",IF(G823="","",SUM($I$6:I823)),H824*$C$2/12)</f>
        <v/>
      </c>
      <c r="J824" s="2" t="str">
        <f>IF(G824="",IF(G823="","",SUM($J$6:J823)),K824-I824)</f>
        <v/>
      </c>
      <c r="K824" s="2" t="str">
        <f>IF(G824="",IF(G823="","",SUM(K$6:K823)),$H$6*(100%+$C$2/12)^$I$2*($C$2/12)/((100%+$C$2/12)^$I$2-1))</f>
        <v/>
      </c>
      <c r="P824" s="44" t="str">
        <f t="shared" si="104"/>
        <v/>
      </c>
      <c r="Q824" s="44" t="str">
        <f t="shared" si="101"/>
        <v/>
      </c>
      <c r="R824" s="2" t="str">
        <f t="shared" si="102"/>
        <v/>
      </c>
      <c r="S824" s="12" t="str">
        <f t="shared" si="105"/>
        <v/>
      </c>
    </row>
    <row r="825" spans="1:19" x14ac:dyDescent="0.35">
      <c r="A825" s="1" t="str">
        <f t="shared" si="98"/>
        <v/>
      </c>
      <c r="B825" s="2" t="str">
        <f t="shared" si="99"/>
        <v/>
      </c>
      <c r="C825" s="2" t="str">
        <f>IF(A825="",IF(A824="","",SUM($C$6:C824)),B825*$C$2/12)</f>
        <v/>
      </c>
      <c r="D825" s="2" t="str">
        <f>IF(A825="",IF(A824="","",SUM($D$6:D824)),($B$6/$I$2))</f>
        <v/>
      </c>
      <c r="E825" s="2" t="str">
        <f>IF(A825="",IF(A824="","",SUM($E$6:E824)),C825+D825)</f>
        <v/>
      </c>
      <c r="G825" s="1" t="str">
        <f t="shared" si="103"/>
        <v/>
      </c>
      <c r="H825" s="2" t="str">
        <f t="shared" si="100"/>
        <v/>
      </c>
      <c r="I825" s="2" t="str">
        <f>IF(G825="",IF(G824="","",SUM($I$6:I824)),H825*$C$2/12)</f>
        <v/>
      </c>
      <c r="J825" s="2" t="str">
        <f>IF(G825="",IF(G824="","",SUM($J$6:J824)),K825-I825)</f>
        <v/>
      </c>
      <c r="K825" s="2" t="str">
        <f>IF(G825="",IF(G824="","",SUM(K$6:K824)),$H$6*(100%+$C$2/12)^$I$2*($C$2/12)/((100%+$C$2/12)^$I$2-1))</f>
        <v/>
      </c>
      <c r="P825" s="44" t="str">
        <f t="shared" si="104"/>
        <v/>
      </c>
      <c r="Q825" s="44" t="str">
        <f t="shared" si="101"/>
        <v/>
      </c>
      <c r="R825" s="2" t="str">
        <f t="shared" si="102"/>
        <v/>
      </c>
      <c r="S825" s="12" t="str">
        <f t="shared" si="105"/>
        <v/>
      </c>
    </row>
    <row r="826" spans="1:19" x14ac:dyDescent="0.35">
      <c r="A826" s="1" t="str">
        <f t="shared" si="98"/>
        <v/>
      </c>
      <c r="B826" s="2" t="str">
        <f t="shared" si="99"/>
        <v/>
      </c>
      <c r="C826" s="2" t="str">
        <f>IF(A826="",IF(A825="","",SUM($C$6:C825)),B826*$C$2/12)</f>
        <v/>
      </c>
      <c r="D826" s="2" t="str">
        <f>IF(A826="",IF(A825="","",SUM($D$6:D825)),($B$6/$I$2))</f>
        <v/>
      </c>
      <c r="E826" s="2" t="str">
        <f>IF(A826="",IF(A825="","",SUM($E$6:E825)),C826+D826)</f>
        <v/>
      </c>
      <c r="G826" s="1" t="str">
        <f t="shared" si="103"/>
        <v/>
      </c>
      <c r="H826" s="2" t="str">
        <f t="shared" si="100"/>
        <v/>
      </c>
      <c r="I826" s="2" t="str">
        <f>IF(G826="",IF(G825="","",SUM($I$6:I825)),H826*$C$2/12)</f>
        <v/>
      </c>
      <c r="J826" s="2" t="str">
        <f>IF(G826="",IF(G825="","",SUM($J$6:J825)),K826-I826)</f>
        <v/>
      </c>
      <c r="K826" s="2" t="str">
        <f>IF(G826="",IF(G825="","",SUM(K$6:K825)),$H$6*(100%+$C$2/12)^$I$2*($C$2/12)/((100%+$C$2/12)^$I$2-1))</f>
        <v/>
      </c>
      <c r="P826" s="44" t="str">
        <f t="shared" si="104"/>
        <v/>
      </c>
      <c r="Q826" s="44" t="str">
        <f t="shared" si="101"/>
        <v/>
      </c>
      <c r="R826" s="2" t="str">
        <f t="shared" si="102"/>
        <v/>
      </c>
      <c r="S826" s="12" t="str">
        <f t="shared" si="105"/>
        <v/>
      </c>
    </row>
    <row r="827" spans="1:19" x14ac:dyDescent="0.35">
      <c r="A827" s="1" t="str">
        <f t="shared" si="98"/>
        <v/>
      </c>
      <c r="B827" s="2" t="str">
        <f t="shared" si="99"/>
        <v/>
      </c>
      <c r="C827" s="2" t="str">
        <f>IF(A827="",IF(A826="","",SUM($C$6:C826)),B827*$C$2/12)</f>
        <v/>
      </c>
      <c r="D827" s="2" t="str">
        <f>IF(A827="",IF(A826="","",SUM($D$6:D826)),($B$6/$I$2))</f>
        <v/>
      </c>
      <c r="E827" s="2" t="str">
        <f>IF(A827="",IF(A826="","",SUM($E$6:E826)),C827+D827)</f>
        <v/>
      </c>
      <c r="G827" s="1" t="str">
        <f t="shared" si="103"/>
        <v/>
      </c>
      <c r="H827" s="2" t="str">
        <f t="shared" si="100"/>
        <v/>
      </c>
      <c r="I827" s="2" t="str">
        <f>IF(G827="",IF(G826="","",SUM($I$6:I826)),H827*$C$2/12)</f>
        <v/>
      </c>
      <c r="J827" s="2" t="str">
        <f>IF(G827="",IF(G826="","",SUM($J$6:J826)),K827-I827)</f>
        <v/>
      </c>
      <c r="K827" s="2" t="str">
        <f>IF(G827="",IF(G826="","",SUM(K$6:K826)),$H$6*(100%+$C$2/12)^$I$2*($C$2/12)/((100%+$C$2/12)^$I$2-1))</f>
        <v/>
      </c>
      <c r="P827" s="44" t="str">
        <f t="shared" si="104"/>
        <v/>
      </c>
      <c r="Q827" s="44" t="str">
        <f t="shared" si="101"/>
        <v/>
      </c>
      <c r="R827" s="2" t="str">
        <f>IF(A827="","",R826+(R826*(((1+$F$1)^(1/12)-1))))</f>
        <v/>
      </c>
      <c r="S827" s="12" t="str">
        <f t="shared" si="105"/>
        <v/>
      </c>
    </row>
    <row r="828" spans="1:19" x14ac:dyDescent="0.35">
      <c r="A828" s="1" t="str">
        <f t="shared" si="98"/>
        <v/>
      </c>
      <c r="B828" s="2" t="str">
        <f t="shared" si="99"/>
        <v/>
      </c>
      <c r="C828" s="2" t="str">
        <f>IF(A828="",IF(A827="","",SUM($C$6:C827)),B828*$C$2/12)</f>
        <v/>
      </c>
      <c r="D828" s="2" t="str">
        <f>IF(A828="",IF(A827="","",SUM($D$6:D827)),($B$6/$I$2))</f>
        <v/>
      </c>
      <c r="E828" s="2" t="str">
        <f>IF(A828="",IF(A827="","",SUM($E$6:E827)),C828+D828)</f>
        <v/>
      </c>
      <c r="G828" s="1" t="str">
        <f t="shared" si="103"/>
        <v/>
      </c>
      <c r="H828" s="2" t="str">
        <f t="shared" si="100"/>
        <v/>
      </c>
      <c r="I828" s="2" t="str">
        <f>IF(G828="",IF(G827="","",SUM($I$6:I827)),H828*$C$2/12)</f>
        <v/>
      </c>
      <c r="J828" s="2" t="str">
        <f>IF(G828="",IF(G827="","",SUM($J$6:J827)),K828-I828)</f>
        <v/>
      </c>
      <c r="K828" s="2" t="str">
        <f>IF(G828="",IF(G827="","",SUM(K$6:K827)),$H$6*(100%+$C$2/12)^$I$2*($C$2/12)/((100%+$C$2/12)^$I$2-1))</f>
        <v/>
      </c>
      <c r="P828" s="44" t="str">
        <f t="shared" si="104"/>
        <v/>
      </c>
      <c r="Q828" s="44" t="str">
        <f t="shared" si="101"/>
        <v/>
      </c>
      <c r="R828" s="2" t="str">
        <f t="shared" ref="R828:R891" si="106">IF(A828="","",R827+(R827*(((1+$F$1)^(1/12)-1))))</f>
        <v/>
      </c>
      <c r="S828" s="12" t="str">
        <f t="shared" si="105"/>
        <v/>
      </c>
    </row>
    <row r="829" spans="1:19" x14ac:dyDescent="0.35">
      <c r="A829" s="1" t="str">
        <f t="shared" si="98"/>
        <v/>
      </c>
      <c r="B829" s="2" t="str">
        <f t="shared" si="99"/>
        <v/>
      </c>
      <c r="C829" s="2" t="str">
        <f>IF(A829="",IF(A828="","",SUM($C$6:C828)),B829*$C$2/12)</f>
        <v/>
      </c>
      <c r="D829" s="2" t="str">
        <f>IF(A829="",IF(A828="","",SUM($D$6:D828)),($B$6/$I$2))</f>
        <v/>
      </c>
      <c r="E829" s="2" t="str">
        <f>IF(A829="",IF(A828="","",SUM($E$6:E828)),C829+D829)</f>
        <v/>
      </c>
      <c r="G829" s="1" t="str">
        <f t="shared" si="103"/>
        <v/>
      </c>
      <c r="H829" s="2" t="str">
        <f t="shared" si="100"/>
        <v/>
      </c>
      <c r="I829" s="2" t="str">
        <f>IF(G829="",IF(G828="","",SUM($I$6:I828)),H829*$C$2/12)</f>
        <v/>
      </c>
      <c r="J829" s="2" t="str">
        <f>IF(G829="",IF(G828="","",SUM($J$6:J828)),K829-I829)</f>
        <v/>
      </c>
      <c r="K829" s="2" t="str">
        <f>IF(G829="",IF(G828="","",SUM(K$6:K828)),$H$6*(100%+$C$2/12)^$I$2*($C$2/12)/((100%+$C$2/12)^$I$2-1))</f>
        <v/>
      </c>
      <c r="P829" s="44" t="str">
        <f t="shared" si="104"/>
        <v/>
      </c>
      <c r="Q829" s="44" t="str">
        <f t="shared" si="101"/>
        <v/>
      </c>
      <c r="R829" s="2" t="str">
        <f t="shared" si="106"/>
        <v/>
      </c>
      <c r="S829" s="12" t="str">
        <f t="shared" si="105"/>
        <v/>
      </c>
    </row>
    <row r="830" spans="1:19" x14ac:dyDescent="0.35">
      <c r="A830" s="1" t="str">
        <f t="shared" si="98"/>
        <v/>
      </c>
      <c r="B830" s="2" t="str">
        <f t="shared" si="99"/>
        <v/>
      </c>
      <c r="C830" s="2" t="str">
        <f>IF(A830="",IF(A829="","",SUM($C$6:C829)),B830*$C$2/12)</f>
        <v/>
      </c>
      <c r="D830" s="2" t="str">
        <f>IF(A830="",IF(A829="","",SUM($D$6:D829)),($B$6/$I$2))</f>
        <v/>
      </c>
      <c r="E830" s="2" t="str">
        <f>IF(A830="",IF(A829="","",SUM($E$6:E829)),C830+D830)</f>
        <v/>
      </c>
      <c r="G830" s="1" t="str">
        <f t="shared" si="103"/>
        <v/>
      </c>
      <c r="H830" s="2" t="str">
        <f t="shared" si="100"/>
        <v/>
      </c>
      <c r="I830" s="2" t="str">
        <f>IF(G830="",IF(G829="","",SUM($I$6:I829)),H830*$C$2/12)</f>
        <v/>
      </c>
      <c r="J830" s="2" t="str">
        <f>IF(G830="",IF(G829="","",SUM($J$6:J829)),K830-I830)</f>
        <v/>
      </c>
      <c r="K830" s="2" t="str">
        <f>IF(G830="",IF(G829="","",SUM(K$6:K829)),$H$6*(100%+$C$2/12)^$I$2*($C$2/12)/((100%+$C$2/12)^$I$2-1))</f>
        <v/>
      </c>
      <c r="P830" s="44" t="str">
        <f t="shared" si="104"/>
        <v/>
      </c>
      <c r="Q830" s="44" t="str">
        <f t="shared" si="101"/>
        <v/>
      </c>
      <c r="R830" s="2" t="str">
        <f t="shared" si="106"/>
        <v/>
      </c>
      <c r="S830" s="12" t="str">
        <f t="shared" si="105"/>
        <v/>
      </c>
    </row>
    <row r="831" spans="1:19" x14ac:dyDescent="0.35">
      <c r="A831" s="1" t="str">
        <f t="shared" si="98"/>
        <v/>
      </c>
      <c r="B831" s="2" t="str">
        <f t="shared" si="99"/>
        <v/>
      </c>
      <c r="C831" s="2" t="str">
        <f>IF(A831="",IF(A830="","",SUM($C$6:C830)),B831*$C$2/12)</f>
        <v/>
      </c>
      <c r="D831" s="2" t="str">
        <f>IF(A831="",IF(A830="","",SUM($D$6:D830)),($B$6/$I$2))</f>
        <v/>
      </c>
      <c r="E831" s="2" t="str">
        <f>IF(A831="",IF(A830="","",SUM($E$6:E830)),C831+D831)</f>
        <v/>
      </c>
      <c r="G831" s="1" t="str">
        <f t="shared" si="103"/>
        <v/>
      </c>
      <c r="H831" s="2" t="str">
        <f t="shared" si="100"/>
        <v/>
      </c>
      <c r="I831" s="2" t="str">
        <f>IF(G831="",IF(G830="","",SUM($I$6:I830)),H831*$C$2/12)</f>
        <v/>
      </c>
      <c r="J831" s="2" t="str">
        <f>IF(G831="",IF(G830="","",SUM($J$6:J830)),K831-I831)</f>
        <v/>
      </c>
      <c r="K831" s="2" t="str">
        <f>IF(G831="",IF(G830="","",SUM(K$6:K830)),$H$6*(100%+$C$2/12)^$I$2*($C$2/12)/((100%+$C$2/12)^$I$2-1))</f>
        <v/>
      </c>
      <c r="P831" s="44" t="str">
        <f t="shared" si="104"/>
        <v/>
      </c>
      <c r="Q831" s="44" t="str">
        <f t="shared" si="101"/>
        <v/>
      </c>
      <c r="R831" s="2" t="str">
        <f t="shared" si="106"/>
        <v/>
      </c>
      <c r="S831" s="12" t="str">
        <f t="shared" si="105"/>
        <v/>
      </c>
    </row>
    <row r="832" spans="1:19" x14ac:dyDescent="0.35">
      <c r="A832" s="1" t="str">
        <f t="shared" si="98"/>
        <v/>
      </c>
      <c r="B832" s="2" t="str">
        <f t="shared" si="99"/>
        <v/>
      </c>
      <c r="C832" s="2" t="str">
        <f>IF(A832="",IF(A831="","",SUM($C$6:C831)),B832*$C$2/12)</f>
        <v/>
      </c>
      <c r="D832" s="2" t="str">
        <f>IF(A832="",IF(A831="","",SUM($D$6:D831)),($B$6/$I$2))</f>
        <v/>
      </c>
      <c r="E832" s="2" t="str">
        <f>IF(A832="",IF(A831="","",SUM($E$6:E831)),C832+D832)</f>
        <v/>
      </c>
      <c r="G832" s="1" t="str">
        <f t="shared" si="103"/>
        <v/>
      </c>
      <c r="H832" s="2" t="str">
        <f t="shared" si="100"/>
        <v/>
      </c>
      <c r="I832" s="2" t="str">
        <f>IF(G832="",IF(G831="","",SUM($I$6:I831)),H832*$C$2/12)</f>
        <v/>
      </c>
      <c r="J832" s="2" t="str">
        <f>IF(G832="",IF(G831="","",SUM($J$6:J831)),K832-I832)</f>
        <v/>
      </c>
      <c r="K832" s="2" t="str">
        <f>IF(G832="",IF(G831="","",SUM(K$6:K831)),$H$6*(100%+$C$2/12)^$I$2*($C$2/12)/((100%+$C$2/12)^$I$2-1))</f>
        <v/>
      </c>
      <c r="P832" s="44" t="str">
        <f t="shared" si="104"/>
        <v/>
      </c>
      <c r="Q832" s="44" t="str">
        <f t="shared" si="101"/>
        <v/>
      </c>
      <c r="R832" s="2" t="str">
        <f t="shared" si="106"/>
        <v/>
      </c>
      <c r="S832" s="12" t="str">
        <f t="shared" si="105"/>
        <v/>
      </c>
    </row>
    <row r="833" spans="1:19" x14ac:dyDescent="0.35">
      <c r="A833" s="1" t="str">
        <f t="shared" si="98"/>
        <v/>
      </c>
      <c r="B833" s="2" t="str">
        <f t="shared" si="99"/>
        <v/>
      </c>
      <c r="C833" s="2" t="str">
        <f>IF(A833="",IF(A832="","",SUM($C$6:C832)),B833*$C$2/12)</f>
        <v/>
      </c>
      <c r="D833" s="2" t="str">
        <f>IF(A833="",IF(A832="","",SUM($D$6:D832)),($B$6/$I$2))</f>
        <v/>
      </c>
      <c r="E833" s="2" t="str">
        <f>IF(A833="",IF(A832="","",SUM($E$6:E832)),C833+D833)</f>
        <v/>
      </c>
      <c r="G833" s="1" t="str">
        <f t="shared" si="103"/>
        <v/>
      </c>
      <c r="H833" s="2" t="str">
        <f t="shared" si="100"/>
        <v/>
      </c>
      <c r="I833" s="2" t="str">
        <f>IF(G833="",IF(G832="","",SUM($I$6:I832)),H833*$C$2/12)</f>
        <v/>
      </c>
      <c r="J833" s="2" t="str">
        <f>IF(G833="",IF(G832="","",SUM($J$6:J832)),K833-I833)</f>
        <v/>
      </c>
      <c r="K833" s="2" t="str">
        <f>IF(G833="",IF(G832="","",SUM(K$6:K832)),$H$6*(100%+$C$2/12)^$I$2*($C$2/12)/((100%+$C$2/12)^$I$2-1))</f>
        <v/>
      </c>
      <c r="P833" s="44" t="str">
        <f t="shared" si="104"/>
        <v/>
      </c>
      <c r="Q833" s="44" t="str">
        <f t="shared" si="101"/>
        <v/>
      </c>
      <c r="R833" s="2" t="str">
        <f t="shared" si="106"/>
        <v/>
      </c>
      <c r="S833" s="12" t="str">
        <f t="shared" si="105"/>
        <v/>
      </c>
    </row>
    <row r="834" spans="1:19" x14ac:dyDescent="0.35">
      <c r="A834" s="1" t="str">
        <f t="shared" si="98"/>
        <v/>
      </c>
      <c r="B834" s="2" t="str">
        <f t="shared" si="99"/>
        <v/>
      </c>
      <c r="C834" s="2" t="str">
        <f>IF(A834="",IF(A833="","",SUM($C$6:C833)),B834*$C$2/12)</f>
        <v/>
      </c>
      <c r="D834" s="2" t="str">
        <f>IF(A834="",IF(A833="","",SUM($D$6:D833)),($B$6/$I$2))</f>
        <v/>
      </c>
      <c r="E834" s="2" t="str">
        <f>IF(A834="",IF(A833="","",SUM($E$6:E833)),C834+D834)</f>
        <v/>
      </c>
      <c r="G834" s="1" t="str">
        <f t="shared" si="103"/>
        <v/>
      </c>
      <c r="H834" s="2" t="str">
        <f t="shared" si="100"/>
        <v/>
      </c>
      <c r="I834" s="2" t="str">
        <f>IF(G834="",IF(G833="","",SUM($I$6:I833)),H834*$C$2/12)</f>
        <v/>
      </c>
      <c r="J834" s="2" t="str">
        <f>IF(G834="",IF(G833="","",SUM($J$6:J833)),K834-I834)</f>
        <v/>
      </c>
      <c r="K834" s="2" t="str">
        <f>IF(G834="",IF(G833="","",SUM(K$6:K833)),$H$6*(100%+$C$2/12)^$I$2*($C$2/12)/((100%+$C$2/12)^$I$2-1))</f>
        <v/>
      </c>
      <c r="P834" s="44" t="str">
        <f t="shared" si="104"/>
        <v/>
      </c>
      <c r="Q834" s="44" t="str">
        <f t="shared" si="101"/>
        <v/>
      </c>
      <c r="R834" s="2" t="str">
        <f t="shared" si="106"/>
        <v/>
      </c>
      <c r="S834" s="12" t="str">
        <f t="shared" si="105"/>
        <v/>
      </c>
    </row>
    <row r="835" spans="1:19" x14ac:dyDescent="0.35">
      <c r="A835" s="1" t="str">
        <f t="shared" si="98"/>
        <v/>
      </c>
      <c r="B835" s="2" t="str">
        <f t="shared" si="99"/>
        <v/>
      </c>
      <c r="C835" s="2" t="str">
        <f>IF(A835="",IF(A834="","",SUM($C$6:C834)),B835*$C$2/12)</f>
        <v/>
      </c>
      <c r="D835" s="2" t="str">
        <f>IF(A835="",IF(A834="","",SUM($D$6:D834)),($B$6/$I$2))</f>
        <v/>
      </c>
      <c r="E835" s="2" t="str">
        <f>IF(A835="",IF(A834="","",SUM($E$6:E834)),C835+D835)</f>
        <v/>
      </c>
      <c r="G835" s="1" t="str">
        <f t="shared" si="103"/>
        <v/>
      </c>
      <c r="H835" s="2" t="str">
        <f t="shared" si="100"/>
        <v/>
      </c>
      <c r="I835" s="2" t="str">
        <f>IF(G835="",IF(G834="","",SUM($I$6:I834)),H835*$C$2/12)</f>
        <v/>
      </c>
      <c r="J835" s="2" t="str">
        <f>IF(G835="",IF(G834="","",SUM($J$6:J834)),K835-I835)</f>
        <v/>
      </c>
      <c r="K835" s="2" t="str">
        <f>IF(G835="",IF(G834="","",SUM(K$6:K834)),$H$6*(100%+$C$2/12)^$I$2*($C$2/12)/((100%+$C$2/12)^$I$2-1))</f>
        <v/>
      </c>
      <c r="P835" s="44" t="str">
        <f t="shared" si="104"/>
        <v/>
      </c>
      <c r="Q835" s="44" t="str">
        <f t="shared" si="101"/>
        <v/>
      </c>
      <c r="R835" s="2" t="str">
        <f t="shared" si="106"/>
        <v/>
      </c>
      <c r="S835" s="12" t="str">
        <f t="shared" si="105"/>
        <v/>
      </c>
    </row>
    <row r="836" spans="1:19" x14ac:dyDescent="0.35">
      <c r="A836" s="1" t="str">
        <f t="shared" si="98"/>
        <v/>
      </c>
      <c r="B836" s="2" t="str">
        <f t="shared" si="99"/>
        <v/>
      </c>
      <c r="C836" s="2" t="str">
        <f>IF(A836="",IF(A835="","",SUM($C$6:C835)),B836*$C$2/12)</f>
        <v/>
      </c>
      <c r="D836" s="2" t="str">
        <f>IF(A836="",IF(A835="","",SUM($D$6:D835)),($B$6/$I$2))</f>
        <v/>
      </c>
      <c r="E836" s="2" t="str">
        <f>IF(A836="",IF(A835="","",SUM($E$6:E835)),C836+D836)</f>
        <v/>
      </c>
      <c r="G836" s="1" t="str">
        <f t="shared" si="103"/>
        <v/>
      </c>
      <c r="H836" s="2" t="str">
        <f t="shared" si="100"/>
        <v/>
      </c>
      <c r="I836" s="2" t="str">
        <f>IF(G836="",IF(G835="","",SUM($I$6:I835)),H836*$C$2/12)</f>
        <v/>
      </c>
      <c r="J836" s="2" t="str">
        <f>IF(G836="",IF(G835="","",SUM($J$6:J835)),K836-I836)</f>
        <v/>
      </c>
      <c r="K836" s="2" t="str">
        <f>IF(G836="",IF(G835="","",SUM(K$6:K835)),$H$6*(100%+$C$2/12)^$I$2*($C$2/12)/((100%+$C$2/12)^$I$2-1))</f>
        <v/>
      </c>
      <c r="P836" s="44" t="str">
        <f t="shared" si="104"/>
        <v/>
      </c>
      <c r="Q836" s="44" t="str">
        <f t="shared" si="101"/>
        <v/>
      </c>
      <c r="R836" s="2" t="str">
        <f t="shared" si="106"/>
        <v/>
      </c>
      <c r="S836" s="12" t="str">
        <f t="shared" si="105"/>
        <v/>
      </c>
    </row>
    <row r="837" spans="1:19" x14ac:dyDescent="0.35">
      <c r="A837" s="1" t="str">
        <f t="shared" si="98"/>
        <v/>
      </c>
      <c r="B837" s="2" t="str">
        <f t="shared" si="99"/>
        <v/>
      </c>
      <c r="C837" s="2" t="str">
        <f>IF(A837="",IF(A836="","",SUM($C$6:C836)),B837*$C$2/12)</f>
        <v/>
      </c>
      <c r="D837" s="2" t="str">
        <f>IF(A837="",IF(A836="","",SUM($D$6:D836)),($B$6/$I$2))</f>
        <v/>
      </c>
      <c r="E837" s="2" t="str">
        <f>IF(A837="",IF(A836="","",SUM($E$6:E836)),C837+D837)</f>
        <v/>
      </c>
      <c r="G837" s="1" t="str">
        <f t="shared" si="103"/>
        <v/>
      </c>
      <c r="H837" s="2" t="str">
        <f t="shared" si="100"/>
        <v/>
      </c>
      <c r="I837" s="2" t="str">
        <f>IF(G837="",IF(G836="","",SUM($I$6:I836)),H837*$C$2/12)</f>
        <v/>
      </c>
      <c r="J837" s="2" t="str">
        <f>IF(G837="",IF(G836="","",SUM($J$6:J836)),K837-I837)</f>
        <v/>
      </c>
      <c r="K837" s="2" t="str">
        <f>IF(G837="",IF(G836="","",SUM(K$6:K836)),$H$6*(100%+$C$2/12)^$I$2*($C$2/12)/((100%+$C$2/12)^$I$2-1))</f>
        <v/>
      </c>
      <c r="P837" s="44" t="str">
        <f t="shared" si="104"/>
        <v/>
      </c>
      <c r="Q837" s="44" t="str">
        <f t="shared" si="101"/>
        <v/>
      </c>
      <c r="R837" s="2" t="str">
        <f t="shared" si="106"/>
        <v/>
      </c>
      <c r="S837" s="12" t="str">
        <f t="shared" si="105"/>
        <v/>
      </c>
    </row>
    <row r="838" spans="1:19" x14ac:dyDescent="0.35">
      <c r="A838" s="1" t="str">
        <f t="shared" si="98"/>
        <v/>
      </c>
      <c r="B838" s="2" t="str">
        <f t="shared" si="99"/>
        <v/>
      </c>
      <c r="C838" s="2" t="str">
        <f>IF(A838="",IF(A837="","",SUM($C$6:C837)),B838*$C$2/12)</f>
        <v/>
      </c>
      <c r="D838" s="2" t="str">
        <f>IF(A838="",IF(A837="","",SUM($D$6:D837)),($B$6/$I$2))</f>
        <v/>
      </c>
      <c r="E838" s="2" t="str">
        <f>IF(A838="",IF(A837="","",SUM($E$6:E837)),C838+D838)</f>
        <v/>
      </c>
      <c r="G838" s="1" t="str">
        <f t="shared" si="103"/>
        <v/>
      </c>
      <c r="H838" s="2" t="str">
        <f t="shared" si="100"/>
        <v/>
      </c>
      <c r="I838" s="2" t="str">
        <f>IF(G838="",IF(G837="","",SUM($I$6:I837)),H838*$C$2/12)</f>
        <v/>
      </c>
      <c r="J838" s="2" t="str">
        <f>IF(G838="",IF(G837="","",SUM($J$6:J837)),K838-I838)</f>
        <v/>
      </c>
      <c r="K838" s="2" t="str">
        <f>IF(G838="",IF(G837="","",SUM(K$6:K837)),$H$6*(100%+$C$2/12)^$I$2*($C$2/12)/((100%+$C$2/12)^$I$2-1))</f>
        <v/>
      </c>
      <c r="P838" s="44" t="str">
        <f t="shared" si="104"/>
        <v/>
      </c>
      <c r="Q838" s="44" t="str">
        <f t="shared" si="101"/>
        <v/>
      </c>
      <c r="R838" s="2" t="str">
        <f t="shared" si="106"/>
        <v/>
      </c>
      <c r="S838" s="12" t="str">
        <f t="shared" si="105"/>
        <v/>
      </c>
    </row>
    <row r="839" spans="1:19" x14ac:dyDescent="0.35">
      <c r="A839" s="1" t="str">
        <f t="shared" si="98"/>
        <v/>
      </c>
      <c r="B839" s="2" t="str">
        <f t="shared" si="99"/>
        <v/>
      </c>
      <c r="C839" s="2" t="str">
        <f>IF(A839="",IF(A838="","",SUM($C$6:C838)),B839*$C$2/12)</f>
        <v/>
      </c>
      <c r="D839" s="2" t="str">
        <f>IF(A839="",IF(A838="","",SUM($D$6:D838)),($B$6/$I$2))</f>
        <v/>
      </c>
      <c r="E839" s="2" t="str">
        <f>IF(A839="",IF(A838="","",SUM($E$6:E838)),C839+D839)</f>
        <v/>
      </c>
      <c r="G839" s="1" t="str">
        <f t="shared" si="103"/>
        <v/>
      </c>
      <c r="H839" s="2" t="str">
        <f t="shared" si="100"/>
        <v/>
      </c>
      <c r="I839" s="2" t="str">
        <f>IF(G839="",IF(G838="","",SUM($I$6:I838)),H839*$C$2/12)</f>
        <v/>
      </c>
      <c r="J839" s="2" t="str">
        <f>IF(G839="",IF(G838="","",SUM($J$6:J838)),K839-I839)</f>
        <v/>
      </c>
      <c r="K839" s="2" t="str">
        <f>IF(G839="",IF(G838="","",SUM(K$6:K838)),$H$6*(100%+$C$2/12)^$I$2*($C$2/12)/((100%+$C$2/12)^$I$2-1))</f>
        <v/>
      </c>
      <c r="P839" s="44" t="str">
        <f t="shared" si="104"/>
        <v/>
      </c>
      <c r="Q839" s="44" t="str">
        <f t="shared" si="101"/>
        <v/>
      </c>
      <c r="R839" s="2" t="str">
        <f t="shared" si="106"/>
        <v/>
      </c>
      <c r="S839" s="12" t="str">
        <f t="shared" si="105"/>
        <v/>
      </c>
    </row>
    <row r="840" spans="1:19" x14ac:dyDescent="0.35">
      <c r="A840" s="1" t="str">
        <f t="shared" ref="A840:A903" si="107">IF($A839="","",IF($I$2&gt;=$A839+1,$A839+1,""))</f>
        <v/>
      </c>
      <c r="B840" s="2" t="str">
        <f t="shared" ref="B840:B903" si="108">IF(A840="",IF(A839="","","samtals"),B839-D839)</f>
        <v/>
      </c>
      <c r="C840" s="2" t="str">
        <f>IF(A840="",IF(A839="","",SUM($C$6:C839)),B840*$C$2/12)</f>
        <v/>
      </c>
      <c r="D840" s="2" t="str">
        <f>IF(A840="",IF(A839="","",SUM($D$6:D839)),($B$6/$I$2))</f>
        <v/>
      </c>
      <c r="E840" s="2" t="str">
        <f>IF(A840="",IF(A839="","",SUM($E$6:E839)),C840+D840)</f>
        <v/>
      </c>
      <c r="G840" s="1" t="str">
        <f t="shared" si="103"/>
        <v/>
      </c>
      <c r="H840" s="2" t="str">
        <f t="shared" ref="H840:H903" si="109">IF(G840="",IF(G839="","","samtals"),H839-J839)</f>
        <v/>
      </c>
      <c r="I840" s="2" t="str">
        <f>IF(G840="",IF(G839="","",SUM($I$6:I839)),H840*$C$2/12)</f>
        <v/>
      </c>
      <c r="J840" s="2" t="str">
        <f>IF(G840="",IF(G839="","",SUM($J$6:J839)),K840-I840)</f>
        <v/>
      </c>
      <c r="K840" s="2" t="str">
        <f>IF(G840="",IF(G839="","",SUM(K$6:K839)),$H$6*(100%+$C$2/12)^$I$2*($C$2/12)/((100%+$C$2/12)^$I$2-1))</f>
        <v/>
      </c>
      <c r="P840" s="44" t="str">
        <f t="shared" si="104"/>
        <v/>
      </c>
      <c r="Q840" s="44" t="str">
        <f t="shared" ref="Q840:Q903" si="110">IF(A840="","", (E840-E839)/E839)</f>
        <v/>
      </c>
      <c r="R840" s="2" t="str">
        <f t="shared" si="106"/>
        <v/>
      </c>
      <c r="S840" s="12" t="str">
        <f t="shared" si="105"/>
        <v/>
      </c>
    </row>
    <row r="841" spans="1:19" x14ac:dyDescent="0.35">
      <c r="A841" s="1" t="str">
        <f t="shared" si="107"/>
        <v/>
      </c>
      <c r="B841" s="2" t="str">
        <f t="shared" si="108"/>
        <v/>
      </c>
      <c r="C841" s="2" t="str">
        <f>IF(A841="",IF(A840="","",SUM($C$6:C840)),B841*$C$2/12)</f>
        <v/>
      </c>
      <c r="D841" s="2" t="str">
        <f>IF(A841="",IF(A840="","",SUM($D$6:D840)),($B$6/$I$2))</f>
        <v/>
      </c>
      <c r="E841" s="2" t="str">
        <f>IF(A841="",IF(A840="","",SUM($E$6:E840)),C841+D841)</f>
        <v/>
      </c>
      <c r="G841" s="1" t="str">
        <f t="shared" ref="G841:G904" si="111">IF($A840="","",IF($I$2&gt;=$A840+1,$A840+1,""))</f>
        <v/>
      </c>
      <c r="H841" s="2" t="str">
        <f t="shared" si="109"/>
        <v/>
      </c>
      <c r="I841" s="2" t="str">
        <f>IF(G841="",IF(G840="","",SUM($I$6:I840)),H841*$C$2/12)</f>
        <v/>
      </c>
      <c r="J841" s="2" t="str">
        <f>IF(G841="",IF(G840="","",SUM($J$6:J840)),K841-I841)</f>
        <v/>
      </c>
      <c r="K841" s="2" t="str">
        <f>IF(G841="",IF(G840="","",SUM(K$6:K840)),$H$6*(100%+$C$2/12)^$I$2*($C$2/12)/((100%+$C$2/12)^$I$2-1))</f>
        <v/>
      </c>
      <c r="P841" s="44" t="str">
        <f t="shared" si="104"/>
        <v/>
      </c>
      <c r="Q841" s="44" t="str">
        <f t="shared" si="110"/>
        <v/>
      </c>
      <c r="R841" s="2" t="str">
        <f t="shared" si="106"/>
        <v/>
      </c>
      <c r="S841" s="12" t="str">
        <f t="shared" si="105"/>
        <v/>
      </c>
    </row>
    <row r="842" spans="1:19" x14ac:dyDescent="0.35">
      <c r="A842" s="1" t="str">
        <f t="shared" si="107"/>
        <v/>
      </c>
      <c r="B842" s="2" t="str">
        <f t="shared" si="108"/>
        <v/>
      </c>
      <c r="C842" s="2" t="str">
        <f>IF(A842="",IF(A841="","",SUM($C$6:C841)),B842*$C$2/12)</f>
        <v/>
      </c>
      <c r="D842" s="2" t="str">
        <f>IF(A842="",IF(A841="","",SUM($D$6:D841)),($B$6/$I$2))</f>
        <v/>
      </c>
      <c r="E842" s="2" t="str">
        <f>IF(A842="",IF(A841="","",SUM($E$6:E841)),C842+D842)</f>
        <v/>
      </c>
      <c r="G842" s="1" t="str">
        <f t="shared" si="111"/>
        <v/>
      </c>
      <c r="H842" s="2" t="str">
        <f t="shared" si="109"/>
        <v/>
      </c>
      <c r="I842" s="2" t="str">
        <f>IF(G842="",IF(G841="","",SUM($I$6:I841)),H842*$C$2/12)</f>
        <v/>
      </c>
      <c r="J842" s="2" t="str">
        <f>IF(G842="",IF(G841="","",SUM($J$6:J841)),K842-I842)</f>
        <v/>
      </c>
      <c r="K842" s="2" t="str">
        <f>IF(G842="",IF(G841="","",SUM(K$6:K841)),$H$6*(100%+$C$2/12)^$I$2*($C$2/12)/((100%+$C$2/12)^$I$2-1))</f>
        <v/>
      </c>
      <c r="P842" s="44" t="str">
        <f t="shared" si="104"/>
        <v/>
      </c>
      <c r="Q842" s="44" t="str">
        <f t="shared" si="110"/>
        <v/>
      </c>
      <c r="R842" s="2" t="str">
        <f t="shared" si="106"/>
        <v/>
      </c>
      <c r="S842" s="12" t="str">
        <f t="shared" si="105"/>
        <v/>
      </c>
    </row>
    <row r="843" spans="1:19" x14ac:dyDescent="0.35">
      <c r="A843" s="1" t="str">
        <f t="shared" si="107"/>
        <v/>
      </c>
      <c r="B843" s="2" t="str">
        <f t="shared" si="108"/>
        <v/>
      </c>
      <c r="C843" s="2" t="str">
        <f>IF(A843="",IF(A842="","",SUM($C$6:C842)),B843*$C$2/12)</f>
        <v/>
      </c>
      <c r="D843" s="2" t="str">
        <f>IF(A843="",IF(A842="","",SUM($D$6:D842)),($B$6/$I$2))</f>
        <v/>
      </c>
      <c r="E843" s="2" t="str">
        <f>IF(A843="",IF(A842="","",SUM($E$6:E842)),C843+D843)</f>
        <v/>
      </c>
      <c r="G843" s="1" t="str">
        <f t="shared" si="111"/>
        <v/>
      </c>
      <c r="H843" s="2" t="str">
        <f t="shared" si="109"/>
        <v/>
      </c>
      <c r="I843" s="2" t="str">
        <f>IF(G843="",IF(G842="","",SUM($I$6:I842)),H843*$C$2/12)</f>
        <v/>
      </c>
      <c r="J843" s="2" t="str">
        <f>IF(G843="",IF(G842="","",SUM($J$6:J842)),K843-I843)</f>
        <v/>
      </c>
      <c r="K843" s="2" t="str">
        <f>IF(G843="",IF(G842="","",SUM(K$6:K842)),$H$6*(100%+$C$2/12)^$I$2*($C$2/12)/((100%+$C$2/12)^$I$2-1))</f>
        <v/>
      </c>
      <c r="P843" s="44" t="str">
        <f t="shared" si="104"/>
        <v/>
      </c>
      <c r="Q843" s="44" t="str">
        <f t="shared" si="110"/>
        <v/>
      </c>
      <c r="R843" s="2" t="str">
        <f t="shared" si="106"/>
        <v/>
      </c>
      <c r="S843" s="12" t="str">
        <f t="shared" si="105"/>
        <v/>
      </c>
    </row>
    <row r="844" spans="1:19" x14ac:dyDescent="0.35">
      <c r="A844" s="1" t="str">
        <f t="shared" si="107"/>
        <v/>
      </c>
      <c r="B844" s="2" t="str">
        <f t="shared" si="108"/>
        <v/>
      </c>
      <c r="C844" s="2" t="str">
        <f>IF(A844="",IF(A843="","",SUM($C$6:C843)),B844*$C$2/12)</f>
        <v/>
      </c>
      <c r="D844" s="2" t="str">
        <f>IF(A844="",IF(A843="","",SUM($D$6:D843)),($B$6/$I$2))</f>
        <v/>
      </c>
      <c r="E844" s="2" t="str">
        <f>IF(A844="",IF(A843="","",SUM($E$6:E843)),C844+D844)</f>
        <v/>
      </c>
      <c r="G844" s="1" t="str">
        <f t="shared" si="111"/>
        <v/>
      </c>
      <c r="H844" s="2" t="str">
        <f t="shared" si="109"/>
        <v/>
      </c>
      <c r="I844" s="2" t="str">
        <f>IF(G844="",IF(G843="","",SUM($I$6:I843)),H844*$C$2/12)</f>
        <v/>
      </c>
      <c r="J844" s="2" t="str">
        <f>IF(G844="",IF(G843="","",SUM($J$6:J843)),K844-I844)</f>
        <v/>
      </c>
      <c r="K844" s="2" t="str">
        <f>IF(G844="",IF(G843="","",SUM(K$6:K843)),$H$6*(100%+$C$2/12)^$I$2*($C$2/12)/((100%+$C$2/12)^$I$2-1))</f>
        <v/>
      </c>
      <c r="P844" s="44" t="str">
        <f t="shared" si="104"/>
        <v/>
      </c>
      <c r="Q844" s="44" t="str">
        <f t="shared" si="110"/>
        <v/>
      </c>
      <c r="R844" s="2" t="str">
        <f t="shared" si="106"/>
        <v/>
      </c>
      <c r="S844" s="12" t="str">
        <f t="shared" si="105"/>
        <v/>
      </c>
    </row>
    <row r="845" spans="1:19" x14ac:dyDescent="0.35">
      <c r="A845" s="1" t="str">
        <f t="shared" si="107"/>
        <v/>
      </c>
      <c r="B845" s="2" t="str">
        <f t="shared" si="108"/>
        <v/>
      </c>
      <c r="C845" s="2" t="str">
        <f>IF(A845="",IF(A844="","",SUM($C$6:C844)),B845*$C$2/12)</f>
        <v/>
      </c>
      <c r="D845" s="2" t="str">
        <f>IF(A845="",IF(A844="","",SUM($D$6:D844)),($B$6/$I$2))</f>
        <v/>
      </c>
      <c r="E845" s="2" t="str">
        <f>IF(A845="",IF(A844="","",SUM($E$6:E844)),C845+D845)</f>
        <v/>
      </c>
      <c r="G845" s="1" t="str">
        <f t="shared" si="111"/>
        <v/>
      </c>
      <c r="H845" s="2" t="str">
        <f t="shared" si="109"/>
        <v/>
      </c>
      <c r="I845" s="2" t="str">
        <f>IF(G845="",IF(G844="","",SUM($I$6:I844)),H845*$C$2/12)</f>
        <v/>
      </c>
      <c r="J845" s="2" t="str">
        <f>IF(G845="",IF(G844="","",SUM($J$6:J844)),K845-I845)</f>
        <v/>
      </c>
      <c r="K845" s="2" t="str">
        <f>IF(G845="",IF(G844="","",SUM(K$6:K844)),$H$6*(100%+$C$2/12)^$I$2*($C$2/12)/((100%+$C$2/12)^$I$2-1))</f>
        <v/>
      </c>
      <c r="P845" s="44" t="str">
        <f t="shared" si="104"/>
        <v/>
      </c>
      <c r="Q845" s="44" t="str">
        <f t="shared" si="110"/>
        <v/>
      </c>
      <c r="R845" s="2" t="str">
        <f t="shared" si="106"/>
        <v/>
      </c>
      <c r="S845" s="12" t="str">
        <f t="shared" si="105"/>
        <v/>
      </c>
    </row>
    <row r="846" spans="1:19" x14ac:dyDescent="0.35">
      <c r="A846" s="1" t="str">
        <f t="shared" si="107"/>
        <v/>
      </c>
      <c r="B846" s="2" t="str">
        <f t="shared" si="108"/>
        <v/>
      </c>
      <c r="C846" s="2" t="str">
        <f>IF(A846="",IF(A845="","",SUM($C$6:C845)),B846*$C$2/12)</f>
        <v/>
      </c>
      <c r="D846" s="2" t="str">
        <f>IF(A846="",IF(A845="","",SUM($D$6:D845)),($B$6/$I$2))</f>
        <v/>
      </c>
      <c r="E846" s="2" t="str">
        <f>IF(A846="",IF(A845="","",SUM($E$6:E845)),C846+D846)</f>
        <v/>
      </c>
      <c r="G846" s="1" t="str">
        <f t="shared" si="111"/>
        <v/>
      </c>
      <c r="H846" s="2" t="str">
        <f t="shared" si="109"/>
        <v/>
      </c>
      <c r="I846" s="2" t="str">
        <f>IF(G846="",IF(G845="","",SUM($I$6:I845)),H846*$C$2/12)</f>
        <v/>
      </c>
      <c r="J846" s="2" t="str">
        <f>IF(G846="",IF(G845="","",SUM($J$6:J845)),K846-I846)</f>
        <v/>
      </c>
      <c r="K846" s="2" t="str">
        <f>IF(G846="",IF(G845="","",SUM(K$6:K845)),$H$6*(100%+$C$2/12)^$I$2*($C$2/12)/((100%+$C$2/12)^$I$2-1))</f>
        <v/>
      </c>
      <c r="P846" s="44" t="str">
        <f t="shared" si="104"/>
        <v/>
      </c>
      <c r="Q846" s="44" t="str">
        <f t="shared" si="110"/>
        <v/>
      </c>
      <c r="R846" s="2" t="str">
        <f t="shared" si="106"/>
        <v/>
      </c>
      <c r="S846" s="12" t="str">
        <f t="shared" si="105"/>
        <v/>
      </c>
    </row>
    <row r="847" spans="1:19" x14ac:dyDescent="0.35">
      <c r="A847" s="1" t="str">
        <f t="shared" si="107"/>
        <v/>
      </c>
      <c r="B847" s="2" t="str">
        <f t="shared" si="108"/>
        <v/>
      </c>
      <c r="C847" s="2" t="str">
        <f>IF(A847="",IF(A846="","",SUM($C$6:C846)),B847*$C$2/12)</f>
        <v/>
      </c>
      <c r="D847" s="2" t="str">
        <f>IF(A847="",IF(A846="","",SUM($D$6:D846)),($B$6/$I$2))</f>
        <v/>
      </c>
      <c r="E847" s="2" t="str">
        <f>IF(A847="",IF(A846="","",SUM($E$6:E846)),C847+D847)</f>
        <v/>
      </c>
      <c r="G847" s="1" t="str">
        <f t="shared" si="111"/>
        <v/>
      </c>
      <c r="H847" s="2" t="str">
        <f t="shared" si="109"/>
        <v/>
      </c>
      <c r="I847" s="2" t="str">
        <f>IF(G847="",IF(G846="","",SUM($I$6:I846)),H847*$C$2/12)</f>
        <v/>
      </c>
      <c r="J847" s="2" t="str">
        <f>IF(G847="",IF(G846="","",SUM($J$6:J846)),K847-I847)</f>
        <v/>
      </c>
      <c r="K847" s="2" t="str">
        <f>IF(G847="",IF(G846="","",SUM(K$6:K846)),$H$6*(100%+$C$2/12)^$I$2*($C$2/12)/((100%+$C$2/12)^$I$2-1))</f>
        <v/>
      </c>
      <c r="P847" s="44" t="str">
        <f t="shared" si="104"/>
        <v/>
      </c>
      <c r="Q847" s="44" t="str">
        <f t="shared" si="110"/>
        <v/>
      </c>
      <c r="R847" s="2" t="str">
        <f t="shared" si="106"/>
        <v/>
      </c>
      <c r="S847" s="12" t="str">
        <f t="shared" si="105"/>
        <v/>
      </c>
    </row>
    <row r="848" spans="1:19" x14ac:dyDescent="0.35">
      <c r="A848" s="1" t="str">
        <f t="shared" si="107"/>
        <v/>
      </c>
      <c r="B848" s="2" t="str">
        <f t="shared" si="108"/>
        <v/>
      </c>
      <c r="C848" s="2" t="str">
        <f>IF(A848="",IF(A847="","",SUM($C$6:C847)),B848*$C$2/12)</f>
        <v/>
      </c>
      <c r="D848" s="2" t="str">
        <f>IF(A848="",IF(A847="","",SUM($D$6:D847)),($B$6/$I$2))</f>
        <v/>
      </c>
      <c r="E848" s="2" t="str">
        <f>IF(A848="",IF(A847="","",SUM($E$6:E847)),C848+D848)</f>
        <v/>
      </c>
      <c r="G848" s="1" t="str">
        <f t="shared" si="111"/>
        <v/>
      </c>
      <c r="H848" s="2" t="str">
        <f t="shared" si="109"/>
        <v/>
      </c>
      <c r="I848" s="2" t="str">
        <f>IF(G848="",IF(G847="","",SUM($I$6:I847)),H848*$C$2/12)</f>
        <v/>
      </c>
      <c r="J848" s="2" t="str">
        <f>IF(G848="",IF(G847="","",SUM($J$6:J847)),K848-I848)</f>
        <v/>
      </c>
      <c r="K848" s="2" t="str">
        <f>IF(G848="",IF(G847="","",SUM(K$6:K847)),$H$6*(100%+$C$2/12)^$I$2*($C$2/12)/((100%+$C$2/12)^$I$2-1))</f>
        <v/>
      </c>
      <c r="P848" s="44" t="str">
        <f t="shared" si="104"/>
        <v/>
      </c>
      <c r="Q848" s="44" t="str">
        <f t="shared" si="110"/>
        <v/>
      </c>
      <c r="R848" s="2" t="str">
        <f t="shared" si="106"/>
        <v/>
      </c>
      <c r="S848" s="12" t="str">
        <f t="shared" si="105"/>
        <v/>
      </c>
    </row>
    <row r="849" spans="1:19" x14ac:dyDescent="0.35">
      <c r="A849" s="1" t="str">
        <f t="shared" si="107"/>
        <v/>
      </c>
      <c r="B849" s="2" t="str">
        <f t="shared" si="108"/>
        <v/>
      </c>
      <c r="C849" s="2" t="str">
        <f>IF(A849="",IF(A848="","",SUM($C$6:C848)),B849*$C$2/12)</f>
        <v/>
      </c>
      <c r="D849" s="2" t="str">
        <f>IF(A849="",IF(A848="","",SUM($D$6:D848)),($B$6/$I$2))</f>
        <v/>
      </c>
      <c r="E849" s="2" t="str">
        <f>IF(A849="",IF(A848="","",SUM($E$6:E848)),C849+D849)</f>
        <v/>
      </c>
      <c r="G849" s="1" t="str">
        <f t="shared" si="111"/>
        <v/>
      </c>
      <c r="H849" s="2" t="str">
        <f t="shared" si="109"/>
        <v/>
      </c>
      <c r="I849" s="2" t="str">
        <f>IF(G849="",IF(G848="","",SUM($I$6:I848)),H849*$C$2/12)</f>
        <v/>
      </c>
      <c r="J849" s="2" t="str">
        <f>IF(G849="",IF(G848="","",SUM($J$6:J848)),K849-I849)</f>
        <v/>
      </c>
      <c r="K849" s="2" t="str">
        <f>IF(G849="",IF(G848="","",SUM(K$6:K848)),$H$6*(100%+$C$2/12)^$I$2*($C$2/12)/((100%+$C$2/12)^$I$2-1))</f>
        <v/>
      </c>
      <c r="P849" s="44" t="str">
        <f t="shared" si="104"/>
        <v/>
      </c>
      <c r="Q849" s="44" t="str">
        <f t="shared" si="110"/>
        <v/>
      </c>
      <c r="R849" s="2" t="str">
        <f t="shared" si="106"/>
        <v/>
      </c>
      <c r="S849" s="12" t="str">
        <f t="shared" si="105"/>
        <v/>
      </c>
    </row>
    <row r="850" spans="1:19" x14ac:dyDescent="0.35">
      <c r="A850" s="1" t="str">
        <f t="shared" si="107"/>
        <v/>
      </c>
      <c r="B850" s="2" t="str">
        <f t="shared" si="108"/>
        <v/>
      </c>
      <c r="C850" s="2" t="str">
        <f>IF(A850="",IF(A849="","",SUM($C$6:C849)),B850*$C$2/12)</f>
        <v/>
      </c>
      <c r="D850" s="2" t="str">
        <f>IF(A850="",IF(A849="","",SUM($D$6:D849)),($B$6/$I$2))</f>
        <v/>
      </c>
      <c r="E850" s="2" t="str">
        <f>IF(A850="",IF(A849="","",SUM($E$6:E849)),C850+D850)</f>
        <v/>
      </c>
      <c r="G850" s="1" t="str">
        <f t="shared" si="111"/>
        <v/>
      </c>
      <c r="H850" s="2" t="str">
        <f t="shared" si="109"/>
        <v/>
      </c>
      <c r="I850" s="2" t="str">
        <f>IF(G850="",IF(G849="","",SUM($I$6:I849)),H850*$C$2/12)</f>
        <v/>
      </c>
      <c r="J850" s="2" t="str">
        <f>IF(G850="",IF(G849="","",SUM($J$6:J849)),K850-I850)</f>
        <v/>
      </c>
      <c r="K850" s="2" t="str">
        <f>IF(G850="",IF(G849="","",SUM(K$6:K849)),$H$6*(100%+$C$2/12)^$I$2*($C$2/12)/((100%+$C$2/12)^$I$2-1))</f>
        <v/>
      </c>
      <c r="P850" s="44" t="str">
        <f t="shared" si="104"/>
        <v/>
      </c>
      <c r="Q850" s="44" t="str">
        <f t="shared" si="110"/>
        <v/>
      </c>
      <c r="R850" s="2" t="str">
        <f t="shared" si="106"/>
        <v/>
      </c>
      <c r="S850" s="12" t="str">
        <f t="shared" si="105"/>
        <v/>
      </c>
    </row>
    <row r="851" spans="1:19" x14ac:dyDescent="0.35">
      <c r="A851" s="1" t="str">
        <f t="shared" si="107"/>
        <v/>
      </c>
      <c r="B851" s="2" t="str">
        <f t="shared" si="108"/>
        <v/>
      </c>
      <c r="C851" s="2" t="str">
        <f>IF(A851="",IF(A850="","",SUM($C$6:C850)),B851*$C$2/12)</f>
        <v/>
      </c>
      <c r="D851" s="2" t="str">
        <f>IF(A851="",IF(A850="","",SUM($D$6:D850)),($B$6/$I$2))</f>
        <v/>
      </c>
      <c r="E851" s="2" t="str">
        <f>IF(A851="",IF(A850="","",SUM($E$6:E850)),C851+D851)</f>
        <v/>
      </c>
      <c r="G851" s="1" t="str">
        <f t="shared" si="111"/>
        <v/>
      </c>
      <c r="H851" s="2" t="str">
        <f t="shared" si="109"/>
        <v/>
      </c>
      <c r="I851" s="2" t="str">
        <f>IF(G851="",IF(G850="","",SUM($I$6:I850)),H851*$C$2/12)</f>
        <v/>
      </c>
      <c r="J851" s="2" t="str">
        <f>IF(G851="",IF(G850="","",SUM($J$6:J850)),K851-I851)</f>
        <v/>
      </c>
      <c r="K851" s="2" t="str">
        <f>IF(G851="",IF(G850="","",SUM(K$6:K850)),$H$6*(100%+$C$2/12)^$I$2*($C$2/12)/((100%+$C$2/12)^$I$2-1))</f>
        <v/>
      </c>
      <c r="P851" s="44" t="str">
        <f t="shared" si="104"/>
        <v/>
      </c>
      <c r="Q851" s="44" t="str">
        <f t="shared" si="110"/>
        <v/>
      </c>
      <c r="R851" s="2" t="str">
        <f t="shared" si="106"/>
        <v/>
      </c>
      <c r="S851" s="12" t="str">
        <f t="shared" si="105"/>
        <v/>
      </c>
    </row>
    <row r="852" spans="1:19" x14ac:dyDescent="0.35">
      <c r="A852" s="1" t="str">
        <f t="shared" si="107"/>
        <v/>
      </c>
      <c r="B852" s="2" t="str">
        <f t="shared" si="108"/>
        <v/>
      </c>
      <c r="C852" s="2" t="str">
        <f>IF(A852="",IF(A851="","",SUM($C$6:C851)),B852*$C$2/12)</f>
        <v/>
      </c>
      <c r="D852" s="2" t="str">
        <f>IF(A852="",IF(A851="","",SUM($D$6:D851)),($B$6/$I$2))</f>
        <v/>
      </c>
      <c r="E852" s="2" t="str">
        <f>IF(A852="",IF(A851="","",SUM($E$6:E851)),C852+D852)</f>
        <v/>
      </c>
      <c r="G852" s="1" t="str">
        <f t="shared" si="111"/>
        <v/>
      </c>
      <c r="H852" s="2" t="str">
        <f t="shared" si="109"/>
        <v/>
      </c>
      <c r="I852" s="2" t="str">
        <f>IF(G852="",IF(G851="","",SUM($I$6:I851)),H852*$C$2/12)</f>
        <v/>
      </c>
      <c r="J852" s="2" t="str">
        <f>IF(G852="",IF(G851="","",SUM($J$6:J851)),K852-I852)</f>
        <v/>
      </c>
      <c r="K852" s="2" t="str">
        <f>IF(G852="",IF(G851="","",SUM(K$6:K851)),$H$6*(100%+$C$2/12)^$I$2*($C$2/12)/((100%+$C$2/12)^$I$2-1))</f>
        <v/>
      </c>
      <c r="P852" s="44" t="str">
        <f t="shared" si="104"/>
        <v/>
      </c>
      <c r="Q852" s="44" t="str">
        <f t="shared" si="110"/>
        <v/>
      </c>
      <c r="R852" s="2" t="str">
        <f t="shared" si="106"/>
        <v/>
      </c>
      <c r="S852" s="12" t="str">
        <f t="shared" si="105"/>
        <v/>
      </c>
    </row>
    <row r="853" spans="1:19" x14ac:dyDescent="0.35">
      <c r="A853" s="1" t="str">
        <f t="shared" si="107"/>
        <v/>
      </c>
      <c r="B853" s="2" t="str">
        <f t="shared" si="108"/>
        <v/>
      </c>
      <c r="C853" s="2" t="str">
        <f>IF(A853="",IF(A852="","",SUM($C$6:C852)),B853*$C$2/12)</f>
        <v/>
      </c>
      <c r="D853" s="2" t="str">
        <f>IF(A853="",IF(A852="","",SUM($D$6:D852)),($B$6/$I$2))</f>
        <v/>
      </c>
      <c r="E853" s="2" t="str">
        <f>IF(A853="",IF(A852="","",SUM($E$6:E852)),C853+D853)</f>
        <v/>
      </c>
      <c r="G853" s="1" t="str">
        <f t="shared" si="111"/>
        <v/>
      </c>
      <c r="H853" s="2" t="str">
        <f t="shared" si="109"/>
        <v/>
      </c>
      <c r="I853" s="2" t="str">
        <f>IF(G853="",IF(G852="","",SUM($I$6:I852)),H853*$C$2/12)</f>
        <v/>
      </c>
      <c r="J853" s="2" t="str">
        <f>IF(G853="",IF(G852="","",SUM($J$6:J852)),K853-I853)</f>
        <v/>
      </c>
      <c r="K853" s="2" t="str">
        <f>IF(G853="",IF(G852="","",SUM(K$6:K852)),$H$6*(100%+$C$2/12)^$I$2*($C$2/12)/((100%+$C$2/12)^$I$2-1))</f>
        <v/>
      </c>
      <c r="P853" s="44" t="str">
        <f t="shared" si="104"/>
        <v/>
      </c>
      <c r="Q853" s="44" t="str">
        <f t="shared" si="110"/>
        <v/>
      </c>
      <c r="R853" s="2" t="str">
        <f t="shared" si="106"/>
        <v/>
      </c>
      <c r="S853" s="12" t="str">
        <f t="shared" si="105"/>
        <v/>
      </c>
    </row>
    <row r="854" spans="1:19" x14ac:dyDescent="0.35">
      <c r="A854" s="1" t="str">
        <f t="shared" si="107"/>
        <v/>
      </c>
      <c r="B854" s="2" t="str">
        <f t="shared" si="108"/>
        <v/>
      </c>
      <c r="C854" s="2" t="str">
        <f>IF(A854="",IF(A853="","",SUM($C$6:C853)),B854*$C$2/12)</f>
        <v/>
      </c>
      <c r="D854" s="2" t="str">
        <f>IF(A854="",IF(A853="","",SUM($D$6:D853)),($B$6/$I$2))</f>
        <v/>
      </c>
      <c r="E854" s="2" t="str">
        <f>IF(A854="",IF(A853="","",SUM($E$6:E853)),C854+D854)</f>
        <v/>
      </c>
      <c r="G854" s="1" t="str">
        <f t="shared" si="111"/>
        <v/>
      </c>
      <c r="H854" s="2" t="str">
        <f t="shared" si="109"/>
        <v/>
      </c>
      <c r="I854" s="2" t="str">
        <f>IF(G854="",IF(G853="","",SUM($I$6:I853)),H854*$C$2/12)</f>
        <v/>
      </c>
      <c r="J854" s="2" t="str">
        <f>IF(G854="",IF(G853="","",SUM($J$6:J853)),K854-I854)</f>
        <v/>
      </c>
      <c r="K854" s="2" t="str">
        <f>IF(G854="",IF(G853="","",SUM(K$6:K853)),$H$6*(100%+$C$2/12)^$I$2*($C$2/12)/((100%+$C$2/12)^$I$2-1))</f>
        <v/>
      </c>
      <c r="P854" s="44" t="str">
        <f t="shared" si="104"/>
        <v/>
      </c>
      <c r="Q854" s="44" t="str">
        <f t="shared" si="110"/>
        <v/>
      </c>
      <c r="R854" s="2" t="str">
        <f t="shared" si="106"/>
        <v/>
      </c>
      <c r="S854" s="12" t="str">
        <f t="shared" si="105"/>
        <v/>
      </c>
    </row>
    <row r="855" spans="1:19" x14ac:dyDescent="0.35">
      <c r="A855" s="1" t="str">
        <f t="shared" si="107"/>
        <v/>
      </c>
      <c r="B855" s="2" t="str">
        <f t="shared" si="108"/>
        <v/>
      </c>
      <c r="C855" s="2" t="str">
        <f>IF(A855="",IF(A854="","",SUM($C$6:C854)),B855*$C$2/12)</f>
        <v/>
      </c>
      <c r="D855" s="2" t="str">
        <f>IF(A855="",IF(A854="","",SUM($D$6:D854)),($B$6/$I$2))</f>
        <v/>
      </c>
      <c r="E855" s="2" t="str">
        <f>IF(A855="",IF(A854="","",SUM($E$6:E854)),C855+D855)</f>
        <v/>
      </c>
      <c r="G855" s="1" t="str">
        <f t="shared" si="111"/>
        <v/>
      </c>
      <c r="H855" s="2" t="str">
        <f t="shared" si="109"/>
        <v/>
      </c>
      <c r="I855" s="2" t="str">
        <f>IF(G855="",IF(G854="","",SUM($I$6:I854)),H855*$C$2/12)</f>
        <v/>
      </c>
      <c r="J855" s="2" t="str">
        <f>IF(G855="",IF(G854="","",SUM($J$6:J854)),K855-I855)</f>
        <v/>
      </c>
      <c r="K855" s="2" t="str">
        <f>IF(G855="",IF(G854="","",SUM(K$6:K854)),$H$6*(100%+$C$2/12)^$I$2*($C$2/12)/((100%+$C$2/12)^$I$2-1))</f>
        <v/>
      </c>
      <c r="P855" s="44" t="str">
        <f t="shared" si="104"/>
        <v/>
      </c>
      <c r="Q855" s="44" t="str">
        <f t="shared" si="110"/>
        <v/>
      </c>
      <c r="R855" s="2" t="str">
        <f t="shared" si="106"/>
        <v/>
      </c>
      <c r="S855" s="12" t="str">
        <f t="shared" si="105"/>
        <v/>
      </c>
    </row>
    <row r="856" spans="1:19" x14ac:dyDescent="0.35">
      <c r="A856" s="1" t="str">
        <f t="shared" si="107"/>
        <v/>
      </c>
      <c r="B856" s="2" t="str">
        <f t="shared" si="108"/>
        <v/>
      </c>
      <c r="C856" s="2" t="str">
        <f>IF(A856="",IF(A855="","",SUM($C$6:C855)),B856*$C$2/12)</f>
        <v/>
      </c>
      <c r="D856" s="2" t="str">
        <f>IF(A856="",IF(A855="","",SUM($D$6:D855)),($B$6/$I$2))</f>
        <v/>
      </c>
      <c r="E856" s="2" t="str">
        <f>IF(A856="",IF(A855="","",SUM($E$6:E855)),C856+D856)</f>
        <v/>
      </c>
      <c r="G856" s="1" t="str">
        <f t="shared" si="111"/>
        <v/>
      </c>
      <c r="H856" s="2" t="str">
        <f t="shared" si="109"/>
        <v/>
      </c>
      <c r="I856" s="2" t="str">
        <f>IF(G856="",IF(G855="","",SUM($I$6:I855)),H856*$C$2/12)</f>
        <v/>
      </c>
      <c r="J856" s="2" t="str">
        <f>IF(G856="",IF(G855="","",SUM($J$6:J855)),K856-I856)</f>
        <v/>
      </c>
      <c r="K856" s="2" t="str">
        <f>IF(G856="",IF(G855="","",SUM(K$6:K855)),$H$6*(100%+$C$2/12)^$I$2*($C$2/12)/((100%+$C$2/12)^$I$2-1))</f>
        <v/>
      </c>
      <c r="P856" s="44" t="str">
        <f t="shared" si="104"/>
        <v/>
      </c>
      <c r="Q856" s="44" t="str">
        <f t="shared" si="110"/>
        <v/>
      </c>
      <c r="R856" s="2" t="str">
        <f t="shared" si="106"/>
        <v/>
      </c>
      <c r="S856" s="12" t="str">
        <f t="shared" si="105"/>
        <v/>
      </c>
    </row>
    <row r="857" spans="1:19" x14ac:dyDescent="0.35">
      <c r="A857" s="1" t="str">
        <f t="shared" si="107"/>
        <v/>
      </c>
      <c r="B857" s="2" t="str">
        <f t="shared" si="108"/>
        <v/>
      </c>
      <c r="C857" s="2" t="str">
        <f>IF(A857="",IF(A856="","",SUM($C$6:C856)),B857*$C$2/12)</f>
        <v/>
      </c>
      <c r="D857" s="2" t="str">
        <f>IF(A857="",IF(A856="","",SUM($D$6:D856)),($B$6/$I$2))</f>
        <v/>
      </c>
      <c r="E857" s="2" t="str">
        <f>IF(A857="",IF(A856="","",SUM($E$6:E856)),C857+D857)</f>
        <v/>
      </c>
      <c r="G857" s="1" t="str">
        <f t="shared" si="111"/>
        <v/>
      </c>
      <c r="H857" s="2" t="str">
        <f t="shared" si="109"/>
        <v/>
      </c>
      <c r="I857" s="2" t="str">
        <f>IF(G857="",IF(G856="","",SUM($I$6:I856)),H857*$C$2/12)</f>
        <v/>
      </c>
      <c r="J857" s="2" t="str">
        <f>IF(G857="",IF(G856="","",SUM($J$6:J856)),K857-I857)</f>
        <v/>
      </c>
      <c r="K857" s="2" t="str">
        <f>IF(G857="",IF(G856="","",SUM(K$6:K856)),$H$6*(100%+$C$2/12)^$I$2*($C$2/12)/((100%+$C$2/12)^$I$2-1))</f>
        <v/>
      </c>
      <c r="P857" s="44" t="str">
        <f t="shared" si="104"/>
        <v/>
      </c>
      <c r="Q857" s="44" t="str">
        <f t="shared" si="110"/>
        <v/>
      </c>
      <c r="R857" s="2" t="str">
        <f t="shared" si="106"/>
        <v/>
      </c>
      <c r="S857" s="12" t="str">
        <f t="shared" si="105"/>
        <v/>
      </c>
    </row>
    <row r="858" spans="1:19" x14ac:dyDescent="0.35">
      <c r="A858" s="1" t="str">
        <f t="shared" si="107"/>
        <v/>
      </c>
      <c r="B858" s="2" t="str">
        <f t="shared" si="108"/>
        <v/>
      </c>
      <c r="C858" s="2" t="str">
        <f>IF(A858="",IF(A857="","",SUM($C$6:C857)),B858*$C$2/12)</f>
        <v/>
      </c>
      <c r="D858" s="2" t="str">
        <f>IF(A858="",IF(A857="","",SUM($D$6:D857)),($B$6/$I$2))</f>
        <v/>
      </c>
      <c r="E858" s="2" t="str">
        <f>IF(A858="",IF(A857="","",SUM($E$6:E857)),C858+D858)</f>
        <v/>
      </c>
      <c r="G858" s="1" t="str">
        <f t="shared" si="111"/>
        <v/>
      </c>
      <c r="H858" s="2" t="str">
        <f t="shared" si="109"/>
        <v/>
      </c>
      <c r="I858" s="2" t="str">
        <f>IF(G858="",IF(G857="","",SUM($I$6:I857)),H858*$C$2/12)</f>
        <v/>
      </c>
      <c r="J858" s="2" t="str">
        <f>IF(G858="",IF(G857="","",SUM($J$6:J857)),K858-I858)</f>
        <v/>
      </c>
      <c r="K858" s="2" t="str">
        <f>IF(G858="",IF(G857="","",SUM(K$6:K857)),$H$6*(100%+$C$2/12)^$I$2*($C$2/12)/((100%+$C$2/12)^$I$2-1))</f>
        <v/>
      </c>
      <c r="P858" s="44" t="str">
        <f t="shared" si="104"/>
        <v/>
      </c>
      <c r="Q858" s="44" t="str">
        <f t="shared" si="110"/>
        <v/>
      </c>
      <c r="R858" s="2" t="str">
        <f t="shared" si="106"/>
        <v/>
      </c>
      <c r="S858" s="12" t="str">
        <f t="shared" si="105"/>
        <v/>
      </c>
    </row>
    <row r="859" spans="1:19" x14ac:dyDescent="0.35">
      <c r="A859" s="1" t="str">
        <f t="shared" si="107"/>
        <v/>
      </c>
      <c r="B859" s="2" t="str">
        <f t="shared" si="108"/>
        <v/>
      </c>
      <c r="C859" s="2" t="str">
        <f>IF(A859="",IF(A858="","",SUM($C$6:C858)),B859*$C$2/12)</f>
        <v/>
      </c>
      <c r="D859" s="2" t="str">
        <f>IF(A859="",IF(A858="","",SUM($D$6:D858)),($B$6/$I$2))</f>
        <v/>
      </c>
      <c r="E859" s="2" t="str">
        <f>IF(A859="",IF(A858="","",SUM($E$6:E858)),C859+D859)</f>
        <v/>
      </c>
      <c r="G859" s="1" t="str">
        <f t="shared" si="111"/>
        <v/>
      </c>
      <c r="H859" s="2" t="str">
        <f t="shared" si="109"/>
        <v/>
      </c>
      <c r="I859" s="2" t="str">
        <f>IF(G859="",IF(G858="","",SUM($I$6:I858)),H859*$C$2/12)</f>
        <v/>
      </c>
      <c r="J859" s="2" t="str">
        <f>IF(G859="",IF(G858="","",SUM($J$6:J858)),K859-I859)</f>
        <v/>
      </c>
      <c r="K859" s="2" t="str">
        <f>IF(G859="",IF(G858="","",SUM(K$6:K858)),$H$6*(100%+$C$2/12)^$I$2*($C$2/12)/((100%+$C$2/12)^$I$2-1))</f>
        <v/>
      </c>
      <c r="P859" s="44" t="str">
        <f t="shared" ref="P859:P914" si="112">IF(A859="","",D859/B859)</f>
        <v/>
      </c>
      <c r="Q859" s="44" t="str">
        <f t="shared" si="110"/>
        <v/>
      </c>
      <c r="R859" s="2" t="str">
        <f t="shared" si="106"/>
        <v/>
      </c>
      <c r="S859" s="12" t="str">
        <f t="shared" si="105"/>
        <v/>
      </c>
    </row>
    <row r="860" spans="1:19" x14ac:dyDescent="0.35">
      <c r="A860" s="1" t="str">
        <f t="shared" si="107"/>
        <v/>
      </c>
      <c r="B860" s="2" t="str">
        <f t="shared" si="108"/>
        <v/>
      </c>
      <c r="C860" s="2" t="str">
        <f>IF(A860="",IF(A859="","",SUM($C$6:C859)),B860*$C$2/12)</f>
        <v/>
      </c>
      <c r="D860" s="2" t="str">
        <f>IF(A860="",IF(A859="","",SUM($D$6:D859)),($B$6/$I$2))</f>
        <v/>
      </c>
      <c r="E860" s="2" t="str">
        <f>IF(A860="",IF(A859="","",SUM($E$6:E859)),C860+D860)</f>
        <v/>
      </c>
      <c r="G860" s="1" t="str">
        <f t="shared" si="111"/>
        <v/>
      </c>
      <c r="H860" s="2" t="str">
        <f t="shared" si="109"/>
        <v/>
      </c>
      <c r="I860" s="2" t="str">
        <f>IF(G860="",IF(G859="","",SUM($I$6:I859)),H860*$C$2/12)</f>
        <v/>
      </c>
      <c r="J860" s="2" t="str">
        <f>IF(G860="",IF(G859="","",SUM($J$6:J859)),K860-I860)</f>
        <v/>
      </c>
      <c r="K860" s="2" t="str">
        <f>IF(G860="",IF(G859="","",SUM(K$6:K859)),$H$6*(100%+$C$2/12)^$I$2*($C$2/12)/((100%+$C$2/12)^$I$2-1))</f>
        <v/>
      </c>
      <c r="P860" s="44" t="str">
        <f t="shared" si="112"/>
        <v/>
      </c>
      <c r="Q860" s="44" t="str">
        <f t="shared" si="110"/>
        <v/>
      </c>
      <c r="R860" s="2" t="str">
        <f t="shared" si="106"/>
        <v/>
      </c>
      <c r="S860" s="12" t="str">
        <f t="shared" si="105"/>
        <v/>
      </c>
    </row>
    <row r="861" spans="1:19" x14ac:dyDescent="0.35">
      <c r="A861" s="1" t="str">
        <f t="shared" si="107"/>
        <v/>
      </c>
      <c r="B861" s="2" t="str">
        <f t="shared" si="108"/>
        <v/>
      </c>
      <c r="C861" s="2" t="str">
        <f>IF(A861="",IF(A860="","",SUM($C$6:C860)),B861*$C$2/12)</f>
        <v/>
      </c>
      <c r="D861" s="2" t="str">
        <f>IF(A861="",IF(A860="","",SUM($D$6:D860)),($B$6/$I$2))</f>
        <v/>
      </c>
      <c r="E861" s="2" t="str">
        <f>IF(A861="",IF(A860="","",SUM($E$6:E860)),C861+D861)</f>
        <v/>
      </c>
      <c r="G861" s="1" t="str">
        <f t="shared" si="111"/>
        <v/>
      </c>
      <c r="H861" s="2" t="str">
        <f t="shared" si="109"/>
        <v/>
      </c>
      <c r="I861" s="2" t="str">
        <f>IF(G861="",IF(G860="","",SUM($I$6:I860)),H861*$C$2/12)</f>
        <v/>
      </c>
      <c r="J861" s="2" t="str">
        <f>IF(G861="",IF(G860="","",SUM($J$6:J860)),K861-I861)</f>
        <v/>
      </c>
      <c r="K861" s="2" t="str">
        <f>IF(G861="",IF(G860="","",SUM(K$6:K860)),$H$6*(100%+$C$2/12)^$I$2*($C$2/12)/((100%+$C$2/12)^$I$2-1))</f>
        <v/>
      </c>
      <c r="P861" s="44" t="str">
        <f t="shared" si="112"/>
        <v/>
      </c>
      <c r="Q861" s="44" t="str">
        <f t="shared" si="110"/>
        <v/>
      </c>
      <c r="R861" s="2" t="str">
        <f t="shared" si="106"/>
        <v/>
      </c>
      <c r="S861" s="12" t="str">
        <f t="shared" si="105"/>
        <v/>
      </c>
    </row>
    <row r="862" spans="1:19" x14ac:dyDescent="0.35">
      <c r="A862" s="1" t="str">
        <f t="shared" si="107"/>
        <v/>
      </c>
      <c r="B862" s="2" t="str">
        <f t="shared" si="108"/>
        <v/>
      </c>
      <c r="C862" s="2" t="str">
        <f>IF(A862="",IF(A861="","",SUM($C$6:C861)),B862*$C$2/12)</f>
        <v/>
      </c>
      <c r="D862" s="2" t="str">
        <f>IF(A862="",IF(A861="","",SUM($D$6:D861)),($B$6/$I$2))</f>
        <v/>
      </c>
      <c r="E862" s="2" t="str">
        <f>IF(A862="",IF(A861="","",SUM($E$6:E861)),C862+D862)</f>
        <v/>
      </c>
      <c r="G862" s="1" t="str">
        <f t="shared" si="111"/>
        <v/>
      </c>
      <c r="H862" s="2" t="str">
        <f t="shared" si="109"/>
        <v/>
      </c>
      <c r="I862" s="2" t="str">
        <f>IF(G862="",IF(G861="","",SUM($I$6:I861)),H862*$C$2/12)</f>
        <v/>
      </c>
      <c r="J862" s="2" t="str">
        <f>IF(G862="",IF(G861="","",SUM($J$6:J861)),K862-I862)</f>
        <v/>
      </c>
      <c r="K862" s="2" t="str">
        <f>IF(G862="",IF(G861="","",SUM(K$6:K861)),$H$6*(100%+$C$2/12)^$I$2*($C$2/12)/((100%+$C$2/12)^$I$2-1))</f>
        <v/>
      </c>
      <c r="P862" s="44" t="str">
        <f t="shared" si="112"/>
        <v/>
      </c>
      <c r="Q862" s="44" t="str">
        <f t="shared" si="110"/>
        <v/>
      </c>
      <c r="R862" s="2" t="str">
        <f t="shared" si="106"/>
        <v/>
      </c>
      <c r="S862" s="12" t="str">
        <f t="shared" si="105"/>
        <v/>
      </c>
    </row>
    <row r="863" spans="1:19" x14ac:dyDescent="0.35">
      <c r="A863" s="1" t="str">
        <f t="shared" si="107"/>
        <v/>
      </c>
      <c r="B863" s="2" t="str">
        <f t="shared" si="108"/>
        <v/>
      </c>
      <c r="C863" s="2" t="str">
        <f>IF(A863="",IF(A862="","",SUM($C$6:C862)),B863*$C$2/12)</f>
        <v/>
      </c>
      <c r="D863" s="2" t="str">
        <f>IF(A863="",IF(A862="","",SUM($D$6:D862)),($B$6/$I$2))</f>
        <v/>
      </c>
      <c r="E863" s="2" t="str">
        <f>IF(A863="",IF(A862="","",SUM($E$6:E862)),C863+D863)</f>
        <v/>
      </c>
      <c r="G863" s="1" t="str">
        <f t="shared" si="111"/>
        <v/>
      </c>
      <c r="H863" s="2" t="str">
        <f t="shared" si="109"/>
        <v/>
      </c>
      <c r="I863" s="2" t="str">
        <f>IF(G863="",IF(G862="","",SUM($I$6:I862)),H863*$C$2/12)</f>
        <v/>
      </c>
      <c r="J863" s="2" t="str">
        <f>IF(G863="",IF(G862="","",SUM($J$6:J862)),K863-I863)</f>
        <v/>
      </c>
      <c r="K863" s="2" t="str">
        <f>IF(G863="",IF(G862="","",SUM(K$6:K862)),$H$6*(100%+$C$2/12)^$I$2*($C$2/12)/((100%+$C$2/12)^$I$2-1))</f>
        <v/>
      </c>
      <c r="P863" s="44" t="str">
        <f t="shared" si="112"/>
        <v/>
      </c>
      <c r="Q863" s="44" t="str">
        <f t="shared" si="110"/>
        <v/>
      </c>
      <c r="R863" s="2" t="str">
        <f t="shared" si="106"/>
        <v/>
      </c>
      <c r="S863" s="12" t="str">
        <f t="shared" si="105"/>
        <v/>
      </c>
    </row>
    <row r="864" spans="1:19" x14ac:dyDescent="0.35">
      <c r="A864" s="1" t="str">
        <f t="shared" si="107"/>
        <v/>
      </c>
      <c r="B864" s="2" t="str">
        <f t="shared" si="108"/>
        <v/>
      </c>
      <c r="C864" s="2" t="str">
        <f>IF(A864="",IF(A863="","",SUM($C$6:C863)),B864*$C$2/12)</f>
        <v/>
      </c>
      <c r="D864" s="2" t="str">
        <f>IF(A864="",IF(A863="","",SUM($D$6:D863)),($B$6/$I$2))</f>
        <v/>
      </c>
      <c r="E864" s="2" t="str">
        <f>IF(A864="",IF(A863="","",SUM($E$6:E863)),C864+D864)</f>
        <v/>
      </c>
      <c r="G864" s="1" t="str">
        <f t="shared" si="111"/>
        <v/>
      </c>
      <c r="H864" s="2" t="str">
        <f t="shared" si="109"/>
        <v/>
      </c>
      <c r="I864" s="2" t="str">
        <f>IF(G864="",IF(G863="","",SUM($I$6:I863)),H864*$C$2/12)</f>
        <v/>
      </c>
      <c r="J864" s="2" t="str">
        <f>IF(G864="",IF(G863="","",SUM($J$6:J863)),K864-I864)</f>
        <v/>
      </c>
      <c r="K864" s="2" t="str">
        <f>IF(G864="",IF(G863="","",SUM(K$6:K863)),$H$6*(100%+$C$2/12)^$I$2*($C$2/12)/((100%+$C$2/12)^$I$2-1))</f>
        <v/>
      </c>
      <c r="P864" s="44" t="str">
        <f t="shared" si="112"/>
        <v/>
      </c>
      <c r="Q864" s="44" t="str">
        <f t="shared" si="110"/>
        <v/>
      </c>
      <c r="R864" s="2" t="str">
        <f t="shared" si="106"/>
        <v/>
      </c>
      <c r="S864" s="12" t="str">
        <f t="shared" si="105"/>
        <v/>
      </c>
    </row>
    <row r="865" spans="1:19" x14ac:dyDescent="0.35">
      <c r="A865" s="1" t="str">
        <f t="shared" si="107"/>
        <v/>
      </c>
      <c r="B865" s="2" t="str">
        <f t="shared" si="108"/>
        <v/>
      </c>
      <c r="C865" s="2" t="str">
        <f>IF(A865="",IF(A864="","",SUM($C$6:C864)),B865*$C$2/12)</f>
        <v/>
      </c>
      <c r="D865" s="2" t="str">
        <f>IF(A865="",IF(A864="","",SUM($D$6:D864)),($B$6/$I$2))</f>
        <v/>
      </c>
      <c r="E865" s="2" t="str">
        <f>IF(A865="",IF(A864="","",SUM($E$6:E864)),C865+D865)</f>
        <v/>
      </c>
      <c r="G865" s="1" t="str">
        <f t="shared" si="111"/>
        <v/>
      </c>
      <c r="H865" s="2" t="str">
        <f t="shared" si="109"/>
        <v/>
      </c>
      <c r="I865" s="2" t="str">
        <f>IF(G865="",IF(G864="","",SUM($I$6:I864)),H865*$C$2/12)</f>
        <v/>
      </c>
      <c r="J865" s="2" t="str">
        <f>IF(G865="",IF(G864="","",SUM($J$6:J864)),K865-I865)</f>
        <v/>
      </c>
      <c r="K865" s="2" t="str">
        <f>IF(G865="",IF(G864="","",SUM(K$6:K864)),$H$6*(100%+$C$2/12)^$I$2*($C$2/12)/((100%+$C$2/12)^$I$2-1))</f>
        <v/>
      </c>
      <c r="P865" s="44" t="str">
        <f t="shared" si="112"/>
        <v/>
      </c>
      <c r="Q865" s="44" t="str">
        <f t="shared" si="110"/>
        <v/>
      </c>
      <c r="R865" s="2" t="str">
        <f t="shared" si="106"/>
        <v/>
      </c>
      <c r="S865" s="12" t="str">
        <f t="shared" si="105"/>
        <v/>
      </c>
    </row>
    <row r="866" spans="1:19" x14ac:dyDescent="0.35">
      <c r="A866" s="1" t="str">
        <f t="shared" si="107"/>
        <v/>
      </c>
      <c r="B866" s="2" t="str">
        <f t="shared" si="108"/>
        <v/>
      </c>
      <c r="C866" s="2" t="str">
        <f>IF(A866="",IF(A865="","",SUM($C$6:C865)),B866*$C$2/12)</f>
        <v/>
      </c>
      <c r="D866" s="2" t="str">
        <f>IF(A866="",IF(A865="","",SUM($D$6:D865)),($B$6/$I$2))</f>
        <v/>
      </c>
      <c r="E866" s="2" t="str">
        <f>IF(A866="",IF(A865="","",SUM($E$6:E865)),C866+D866)</f>
        <v/>
      </c>
      <c r="G866" s="1" t="str">
        <f t="shared" si="111"/>
        <v/>
      </c>
      <c r="H866" s="2" t="str">
        <f t="shared" si="109"/>
        <v/>
      </c>
      <c r="I866" s="2" t="str">
        <f>IF(G866="",IF(G865="","",SUM($I$6:I865)),H866*$C$2/12)</f>
        <v/>
      </c>
      <c r="J866" s="2" t="str">
        <f>IF(G866="",IF(G865="","",SUM($J$6:J865)),K866-I866)</f>
        <v/>
      </c>
      <c r="K866" s="2" t="str">
        <f>IF(G866="",IF(G865="","",SUM(K$6:K865)),$H$6*(100%+$C$2/12)^$I$2*($C$2/12)/((100%+$C$2/12)^$I$2-1))</f>
        <v/>
      </c>
      <c r="P866" s="44" t="str">
        <f t="shared" si="112"/>
        <v/>
      </c>
      <c r="Q866" s="44" t="str">
        <f t="shared" si="110"/>
        <v/>
      </c>
      <c r="R866" s="2" t="str">
        <f t="shared" si="106"/>
        <v/>
      </c>
      <c r="S866" s="12" t="str">
        <f t="shared" si="105"/>
        <v/>
      </c>
    </row>
    <row r="867" spans="1:19" x14ac:dyDescent="0.35">
      <c r="A867" s="1" t="str">
        <f t="shared" si="107"/>
        <v/>
      </c>
      <c r="B867" s="2" t="str">
        <f t="shared" si="108"/>
        <v/>
      </c>
      <c r="C867" s="2" t="str">
        <f>IF(A867="",IF(A866="","",SUM($C$6:C866)),B867*$C$2/12)</f>
        <v/>
      </c>
      <c r="D867" s="2" t="str">
        <f>IF(A867="",IF(A866="","",SUM($D$6:D866)),($B$6/$I$2))</f>
        <v/>
      </c>
      <c r="E867" s="2" t="str">
        <f>IF(A867="",IF(A866="","",SUM($E$6:E866)),C867+D867)</f>
        <v/>
      </c>
      <c r="G867" s="1" t="str">
        <f t="shared" si="111"/>
        <v/>
      </c>
      <c r="H867" s="2" t="str">
        <f t="shared" si="109"/>
        <v/>
      </c>
      <c r="I867" s="2" t="str">
        <f>IF(G867="",IF(G866="","",SUM($I$6:I866)),H867*$C$2/12)</f>
        <v/>
      </c>
      <c r="J867" s="2" t="str">
        <f>IF(G867="",IF(G866="","",SUM($J$6:J866)),K867-I867)</f>
        <v/>
      </c>
      <c r="K867" s="2" t="str">
        <f>IF(G867="",IF(G866="","",SUM(K$6:K866)),$H$6*(100%+$C$2/12)^$I$2*($C$2/12)/((100%+$C$2/12)^$I$2-1))</f>
        <v/>
      </c>
      <c r="P867" s="44" t="str">
        <f t="shared" si="112"/>
        <v/>
      </c>
      <c r="Q867" s="44" t="str">
        <f t="shared" si="110"/>
        <v/>
      </c>
      <c r="R867" s="2" t="str">
        <f t="shared" si="106"/>
        <v/>
      </c>
      <c r="S867" s="12" t="str">
        <f t="shared" si="105"/>
        <v/>
      </c>
    </row>
    <row r="868" spans="1:19" x14ac:dyDescent="0.35">
      <c r="A868" s="1" t="str">
        <f t="shared" si="107"/>
        <v/>
      </c>
      <c r="B868" s="2" t="str">
        <f t="shared" si="108"/>
        <v/>
      </c>
      <c r="C868" s="2" t="str">
        <f>IF(A868="",IF(A867="","",SUM($C$6:C867)),B868*$C$2/12)</f>
        <v/>
      </c>
      <c r="D868" s="2" t="str">
        <f>IF(A868="",IF(A867="","",SUM($D$6:D867)),($B$6/$I$2))</f>
        <v/>
      </c>
      <c r="E868" s="2" t="str">
        <f>IF(A868="",IF(A867="","",SUM($E$6:E867)),C868+D868)</f>
        <v/>
      </c>
      <c r="G868" s="1" t="str">
        <f t="shared" si="111"/>
        <v/>
      </c>
      <c r="H868" s="2" t="str">
        <f t="shared" si="109"/>
        <v/>
      </c>
      <c r="I868" s="2" t="str">
        <f>IF(G868="",IF(G867="","",SUM($I$6:I867)),H868*$C$2/12)</f>
        <v/>
      </c>
      <c r="J868" s="2" t="str">
        <f>IF(G868="",IF(G867="","",SUM($J$6:J867)),K868-I868)</f>
        <v/>
      </c>
      <c r="K868" s="2" t="str">
        <f>IF(G868="",IF(G867="","",SUM(K$6:K867)),$H$6*(100%+$C$2/12)^$I$2*($C$2/12)/((100%+$C$2/12)^$I$2-1))</f>
        <v/>
      </c>
      <c r="P868" s="44" t="str">
        <f t="shared" si="112"/>
        <v/>
      </c>
      <c r="Q868" s="44" t="str">
        <f t="shared" si="110"/>
        <v/>
      </c>
      <c r="R868" s="2" t="str">
        <f t="shared" si="106"/>
        <v/>
      </c>
      <c r="S868" s="12" t="str">
        <f t="shared" si="105"/>
        <v/>
      </c>
    </row>
    <row r="869" spans="1:19" x14ac:dyDescent="0.35">
      <c r="A869" s="1" t="str">
        <f t="shared" si="107"/>
        <v/>
      </c>
      <c r="B869" s="2" t="str">
        <f t="shared" si="108"/>
        <v/>
      </c>
      <c r="C869" s="2" t="str">
        <f>IF(A869="",IF(A868="","",SUM($C$6:C868)),B869*$C$2/12)</f>
        <v/>
      </c>
      <c r="D869" s="2" t="str">
        <f>IF(A869="",IF(A868="","",SUM($D$6:D868)),($B$6/$I$2))</f>
        <v/>
      </c>
      <c r="E869" s="2" t="str">
        <f>IF(A869="",IF(A868="","",SUM($E$6:E868)),C869+D869)</f>
        <v/>
      </c>
      <c r="G869" s="1" t="str">
        <f t="shared" si="111"/>
        <v/>
      </c>
      <c r="H869" s="2" t="str">
        <f t="shared" si="109"/>
        <v/>
      </c>
      <c r="I869" s="2" t="str">
        <f>IF(G869="",IF(G868="","",SUM($I$6:I868)),H869*$C$2/12)</f>
        <v/>
      </c>
      <c r="J869" s="2" t="str">
        <f>IF(G869="",IF(G868="","",SUM($J$6:J868)),K869-I869)</f>
        <v/>
      </c>
      <c r="K869" s="2" t="str">
        <f>IF(G869="",IF(G868="","",SUM(K$6:K868)),$H$6*(100%+$C$2/12)^$I$2*($C$2/12)/((100%+$C$2/12)^$I$2-1))</f>
        <v/>
      </c>
      <c r="P869" s="44" t="str">
        <f t="shared" si="112"/>
        <v/>
      </c>
      <c r="Q869" s="44" t="str">
        <f t="shared" si="110"/>
        <v/>
      </c>
      <c r="R869" s="2" t="str">
        <f t="shared" si="106"/>
        <v/>
      </c>
      <c r="S869" s="12" t="str">
        <f t="shared" si="105"/>
        <v/>
      </c>
    </row>
    <row r="870" spans="1:19" x14ac:dyDescent="0.35">
      <c r="A870" s="1" t="str">
        <f t="shared" si="107"/>
        <v/>
      </c>
      <c r="B870" s="2" t="str">
        <f t="shared" si="108"/>
        <v/>
      </c>
      <c r="C870" s="2" t="str">
        <f>IF(A870="",IF(A869="","",SUM($C$6:C869)),B870*$C$2/12)</f>
        <v/>
      </c>
      <c r="D870" s="2" t="str">
        <f>IF(A870="",IF(A869="","",SUM($D$6:D869)),($B$6/$I$2))</f>
        <v/>
      </c>
      <c r="E870" s="2" t="str">
        <f>IF(A870="",IF(A869="","",SUM($E$6:E869)),C870+D870)</f>
        <v/>
      </c>
      <c r="G870" s="1" t="str">
        <f t="shared" si="111"/>
        <v/>
      </c>
      <c r="H870" s="2" t="str">
        <f t="shared" si="109"/>
        <v/>
      </c>
      <c r="I870" s="2" t="str">
        <f>IF(G870="",IF(G869="","",SUM($I$6:I869)),H870*$C$2/12)</f>
        <v/>
      </c>
      <c r="J870" s="2" t="str">
        <f>IF(G870="",IF(G869="","",SUM($J$6:J869)),K870-I870)</f>
        <v/>
      </c>
      <c r="K870" s="2" t="str">
        <f>IF(G870="",IF(G869="","",SUM(K$6:K869)),$H$6*(100%+$C$2/12)^$I$2*($C$2/12)/((100%+$C$2/12)^$I$2-1))</f>
        <v/>
      </c>
      <c r="P870" s="44" t="str">
        <f t="shared" si="112"/>
        <v/>
      </c>
      <c r="Q870" s="44" t="str">
        <f t="shared" si="110"/>
        <v/>
      </c>
      <c r="R870" s="2" t="str">
        <f t="shared" si="106"/>
        <v/>
      </c>
      <c r="S870" s="12" t="str">
        <f t="shared" si="105"/>
        <v/>
      </c>
    </row>
    <row r="871" spans="1:19" x14ac:dyDescent="0.35">
      <c r="A871" s="1" t="str">
        <f t="shared" si="107"/>
        <v/>
      </c>
      <c r="B871" s="2" t="str">
        <f t="shared" si="108"/>
        <v/>
      </c>
      <c r="C871" s="2" t="str">
        <f>IF(A871="",IF(A870="","",SUM($C$6:C870)),B871*$C$2/12)</f>
        <v/>
      </c>
      <c r="D871" s="2" t="str">
        <f>IF(A871="",IF(A870="","",SUM($D$6:D870)),($B$6/$I$2))</f>
        <v/>
      </c>
      <c r="E871" s="2" t="str">
        <f>IF(A871="",IF(A870="","",SUM($E$6:E870)),C871+D871)</f>
        <v/>
      </c>
      <c r="G871" s="1" t="str">
        <f t="shared" si="111"/>
        <v/>
      </c>
      <c r="H871" s="2" t="str">
        <f t="shared" si="109"/>
        <v/>
      </c>
      <c r="I871" s="2" t="str">
        <f>IF(G871="",IF(G870="","",SUM($I$6:I870)),H871*$C$2/12)</f>
        <v/>
      </c>
      <c r="J871" s="2" t="str">
        <f>IF(G871="",IF(G870="","",SUM($J$6:J870)),K871-I871)</f>
        <v/>
      </c>
      <c r="K871" s="2" t="str">
        <f>IF(G871="",IF(G870="","",SUM(K$6:K870)),$H$6*(100%+$C$2/12)^$I$2*($C$2/12)/((100%+$C$2/12)^$I$2-1))</f>
        <v/>
      </c>
      <c r="P871" s="44" t="str">
        <f t="shared" si="112"/>
        <v/>
      </c>
      <c r="Q871" s="44" t="str">
        <f t="shared" si="110"/>
        <v/>
      </c>
      <c r="R871" s="2" t="str">
        <f t="shared" si="106"/>
        <v/>
      </c>
      <c r="S871" s="12" t="str">
        <f t="shared" si="105"/>
        <v/>
      </c>
    </row>
    <row r="872" spans="1:19" x14ac:dyDescent="0.35">
      <c r="A872" s="1" t="str">
        <f t="shared" si="107"/>
        <v/>
      </c>
      <c r="B872" s="2" t="str">
        <f t="shared" si="108"/>
        <v/>
      </c>
      <c r="C872" s="2" t="str">
        <f>IF(A872="",IF(A871="","",SUM($C$6:C871)),B872*$C$2/12)</f>
        <v/>
      </c>
      <c r="D872" s="2" t="str">
        <f>IF(A872="",IF(A871="","",SUM($D$6:D871)),($B$6/$I$2))</f>
        <v/>
      </c>
      <c r="E872" s="2" t="str">
        <f>IF(A872="",IF(A871="","",SUM($E$6:E871)),C872+D872)</f>
        <v/>
      </c>
      <c r="G872" s="1" t="str">
        <f t="shared" si="111"/>
        <v/>
      </c>
      <c r="H872" s="2" t="str">
        <f t="shared" si="109"/>
        <v/>
      </c>
      <c r="I872" s="2" t="str">
        <f>IF(G872="",IF(G871="","",SUM($I$6:I871)),H872*$C$2/12)</f>
        <v/>
      </c>
      <c r="J872" s="2" t="str">
        <f>IF(G872="",IF(G871="","",SUM($J$6:J871)),K872-I872)</f>
        <v/>
      </c>
      <c r="K872" s="2" t="str">
        <f>IF(G872="",IF(G871="","",SUM(K$6:K871)),$H$6*(100%+$C$2/12)^$I$2*($C$2/12)/((100%+$C$2/12)^$I$2-1))</f>
        <v/>
      </c>
      <c r="P872" s="44" t="str">
        <f t="shared" si="112"/>
        <v/>
      </c>
      <c r="Q872" s="44" t="str">
        <f t="shared" si="110"/>
        <v/>
      </c>
      <c r="R872" s="2" t="str">
        <f t="shared" si="106"/>
        <v/>
      </c>
      <c r="S872" s="12" t="str">
        <f t="shared" si="105"/>
        <v/>
      </c>
    </row>
    <row r="873" spans="1:19" x14ac:dyDescent="0.35">
      <c r="A873" s="1" t="str">
        <f t="shared" si="107"/>
        <v/>
      </c>
      <c r="B873" s="2" t="str">
        <f t="shared" si="108"/>
        <v/>
      </c>
      <c r="C873" s="2" t="str">
        <f>IF(A873="",IF(A872="","",SUM($C$6:C872)),B873*$C$2/12)</f>
        <v/>
      </c>
      <c r="D873" s="2" t="str">
        <f>IF(A873="",IF(A872="","",SUM($D$6:D872)),($B$6/$I$2))</f>
        <v/>
      </c>
      <c r="E873" s="2" t="str">
        <f>IF(A873="",IF(A872="","",SUM($E$6:E872)),C873+D873)</f>
        <v/>
      </c>
      <c r="G873" s="1" t="str">
        <f t="shared" si="111"/>
        <v/>
      </c>
      <c r="H873" s="2" t="str">
        <f t="shared" si="109"/>
        <v/>
      </c>
      <c r="I873" s="2" t="str">
        <f>IF(G873="",IF(G872="","",SUM($I$6:I872)),H873*$C$2/12)</f>
        <v/>
      </c>
      <c r="J873" s="2" t="str">
        <f>IF(G873="",IF(G872="","",SUM($J$6:J872)),K873-I873)</f>
        <v/>
      </c>
      <c r="K873" s="2" t="str">
        <f>IF(G873="",IF(G872="","",SUM(K$6:K872)),$H$6*(100%+$C$2/12)^$I$2*($C$2/12)/((100%+$C$2/12)^$I$2-1))</f>
        <v/>
      </c>
      <c r="P873" s="44" t="str">
        <f t="shared" si="112"/>
        <v/>
      </c>
      <c r="Q873" s="44" t="str">
        <f t="shared" si="110"/>
        <v/>
      </c>
      <c r="R873" s="2" t="str">
        <f t="shared" si="106"/>
        <v/>
      </c>
      <c r="S873" s="12" t="str">
        <f t="shared" si="105"/>
        <v/>
      </c>
    </row>
    <row r="874" spans="1:19" x14ac:dyDescent="0.35">
      <c r="A874" s="1" t="str">
        <f t="shared" si="107"/>
        <v/>
      </c>
      <c r="B874" s="2" t="str">
        <f t="shared" si="108"/>
        <v/>
      </c>
      <c r="C874" s="2" t="str">
        <f>IF(A874="",IF(A873="","",SUM($C$6:C873)),B874*$C$2/12)</f>
        <v/>
      </c>
      <c r="D874" s="2" t="str">
        <f>IF(A874="",IF(A873="","",SUM($D$6:D873)),($B$6/$I$2))</f>
        <v/>
      </c>
      <c r="E874" s="2" t="str">
        <f>IF(A874="",IF(A873="","",SUM($E$6:E873)),C874+D874)</f>
        <v/>
      </c>
      <c r="G874" s="1" t="str">
        <f t="shared" si="111"/>
        <v/>
      </c>
      <c r="H874" s="2" t="str">
        <f t="shared" si="109"/>
        <v/>
      </c>
      <c r="I874" s="2" t="str">
        <f>IF(G874="",IF(G873="","",SUM($I$6:I873)),H874*$C$2/12)</f>
        <v/>
      </c>
      <c r="J874" s="2" t="str">
        <f>IF(G874="",IF(G873="","",SUM($J$6:J873)),K874-I874)</f>
        <v/>
      </c>
      <c r="K874" s="2" t="str">
        <f>IF(G874="",IF(G873="","",SUM(K$6:K873)),$H$6*(100%+$C$2/12)^$I$2*($C$2/12)/((100%+$C$2/12)^$I$2-1))</f>
        <v/>
      </c>
      <c r="P874" s="44" t="str">
        <f t="shared" si="112"/>
        <v/>
      </c>
      <c r="Q874" s="44" t="str">
        <f t="shared" si="110"/>
        <v/>
      </c>
      <c r="R874" s="2" t="str">
        <f t="shared" si="106"/>
        <v/>
      </c>
      <c r="S874" s="12" t="str">
        <f t="shared" si="105"/>
        <v/>
      </c>
    </row>
    <row r="875" spans="1:19" x14ac:dyDescent="0.35">
      <c r="A875" s="1" t="str">
        <f t="shared" si="107"/>
        <v/>
      </c>
      <c r="B875" s="2" t="str">
        <f t="shared" si="108"/>
        <v/>
      </c>
      <c r="C875" s="2" t="str">
        <f>IF(A875="",IF(A874="","",SUM($C$6:C874)),B875*$C$2/12)</f>
        <v/>
      </c>
      <c r="D875" s="2" t="str">
        <f>IF(A875="",IF(A874="","",SUM($D$6:D874)),($B$6/$I$2))</f>
        <v/>
      </c>
      <c r="E875" s="2" t="str">
        <f>IF(A875="",IF(A874="","",SUM($E$6:E874)),C875+D875)</f>
        <v/>
      </c>
      <c r="G875" s="1" t="str">
        <f t="shared" si="111"/>
        <v/>
      </c>
      <c r="H875" s="2" t="str">
        <f t="shared" si="109"/>
        <v/>
      </c>
      <c r="I875" s="2" t="str">
        <f>IF(G875="",IF(G874="","",SUM($I$6:I874)),H875*$C$2/12)</f>
        <v/>
      </c>
      <c r="J875" s="2" t="str">
        <f>IF(G875="",IF(G874="","",SUM($J$6:J874)),K875-I875)</f>
        <v/>
      </c>
      <c r="K875" s="2" t="str">
        <f>IF(G875="",IF(G874="","",SUM(K$6:K874)),$H$6*(100%+$C$2/12)^$I$2*($C$2/12)/((100%+$C$2/12)^$I$2-1))</f>
        <v/>
      </c>
      <c r="P875" s="44" t="str">
        <f t="shared" si="112"/>
        <v/>
      </c>
      <c r="Q875" s="44" t="str">
        <f t="shared" si="110"/>
        <v/>
      </c>
      <c r="R875" s="2" t="str">
        <f t="shared" si="106"/>
        <v/>
      </c>
      <c r="S875" s="12" t="str">
        <f t="shared" si="105"/>
        <v/>
      </c>
    </row>
    <row r="876" spans="1:19" x14ac:dyDescent="0.35">
      <c r="A876" s="1" t="str">
        <f t="shared" si="107"/>
        <v/>
      </c>
      <c r="B876" s="2" t="str">
        <f t="shared" si="108"/>
        <v/>
      </c>
      <c r="C876" s="2" t="str">
        <f>IF(A876="",IF(A875="","",SUM($C$6:C875)),B876*$C$2/12)</f>
        <v/>
      </c>
      <c r="D876" s="2" t="str">
        <f>IF(A876="",IF(A875="","",SUM($D$6:D875)),($B$6/$I$2))</f>
        <v/>
      </c>
      <c r="E876" s="2" t="str">
        <f>IF(A876="",IF(A875="","",SUM($E$6:E875)),C876+D876)</f>
        <v/>
      </c>
      <c r="G876" s="1" t="str">
        <f t="shared" si="111"/>
        <v/>
      </c>
      <c r="H876" s="2" t="str">
        <f t="shared" si="109"/>
        <v/>
      </c>
      <c r="I876" s="2" t="str">
        <f>IF(G876="",IF(G875="","",SUM($I$6:I875)),H876*$C$2/12)</f>
        <v/>
      </c>
      <c r="J876" s="2" t="str">
        <f>IF(G876="",IF(G875="","",SUM($J$6:J875)),K876-I876)</f>
        <v/>
      </c>
      <c r="K876" s="2" t="str">
        <f>IF(G876="",IF(G875="","",SUM(K$6:K875)),$H$6*(100%+$C$2/12)^$I$2*($C$2/12)/((100%+$C$2/12)^$I$2-1))</f>
        <v/>
      </c>
      <c r="P876" s="44" t="str">
        <f t="shared" si="112"/>
        <v/>
      </c>
      <c r="Q876" s="44" t="str">
        <f t="shared" si="110"/>
        <v/>
      </c>
      <c r="R876" s="2" t="str">
        <f t="shared" si="106"/>
        <v/>
      </c>
      <c r="S876" s="12" t="str">
        <f t="shared" si="105"/>
        <v/>
      </c>
    </row>
    <row r="877" spans="1:19" x14ac:dyDescent="0.35">
      <c r="A877" s="1" t="str">
        <f t="shared" si="107"/>
        <v/>
      </c>
      <c r="B877" s="2" t="str">
        <f t="shared" si="108"/>
        <v/>
      </c>
      <c r="C877" s="2" t="str">
        <f>IF(A877="",IF(A876="","",SUM($C$6:C876)),B877*$C$2/12)</f>
        <v/>
      </c>
      <c r="D877" s="2" t="str">
        <f>IF(A877="",IF(A876="","",SUM($D$6:D876)),($B$6/$I$2))</f>
        <v/>
      </c>
      <c r="E877" s="2" t="str">
        <f>IF(A877="",IF(A876="","",SUM($E$6:E876)),C877+D877)</f>
        <v/>
      </c>
      <c r="G877" s="1" t="str">
        <f t="shared" si="111"/>
        <v/>
      </c>
      <c r="H877" s="2" t="str">
        <f t="shared" si="109"/>
        <v/>
      </c>
      <c r="I877" s="2" t="str">
        <f>IF(G877="",IF(G876="","",SUM($I$6:I876)),H877*$C$2/12)</f>
        <v/>
      </c>
      <c r="J877" s="2" t="str">
        <f>IF(G877="",IF(G876="","",SUM($J$6:J876)),K877-I877)</f>
        <v/>
      </c>
      <c r="K877" s="2" t="str">
        <f>IF(G877="",IF(G876="","",SUM(K$6:K876)),$H$6*(100%+$C$2/12)^$I$2*($C$2/12)/((100%+$C$2/12)^$I$2-1))</f>
        <v/>
      </c>
      <c r="P877" s="44" t="str">
        <f t="shared" si="112"/>
        <v/>
      </c>
      <c r="Q877" s="44" t="str">
        <f t="shared" si="110"/>
        <v/>
      </c>
      <c r="R877" s="2" t="str">
        <f t="shared" si="106"/>
        <v/>
      </c>
      <c r="S877" s="12" t="str">
        <f t="shared" si="105"/>
        <v/>
      </c>
    </row>
    <row r="878" spans="1:19" x14ac:dyDescent="0.35">
      <c r="A878" s="1" t="str">
        <f t="shared" si="107"/>
        <v/>
      </c>
      <c r="B878" s="2" t="str">
        <f t="shared" si="108"/>
        <v/>
      </c>
      <c r="C878" s="2" t="str">
        <f>IF(A878="",IF(A877="","",SUM($C$6:C877)),B878*$C$2/12)</f>
        <v/>
      </c>
      <c r="D878" s="2" t="str">
        <f>IF(A878="",IF(A877="","",SUM($D$6:D877)),($B$6/$I$2))</f>
        <v/>
      </c>
      <c r="E878" s="2" t="str">
        <f>IF(A878="",IF(A877="","",SUM($E$6:E877)),C878+D878)</f>
        <v/>
      </c>
      <c r="G878" s="1" t="str">
        <f t="shared" si="111"/>
        <v/>
      </c>
      <c r="H878" s="2" t="str">
        <f t="shared" si="109"/>
        <v/>
      </c>
      <c r="I878" s="2" t="str">
        <f>IF(G878="",IF(G877="","",SUM($I$6:I877)),H878*$C$2/12)</f>
        <v/>
      </c>
      <c r="J878" s="2" t="str">
        <f>IF(G878="",IF(G877="","",SUM($J$6:J877)),K878-I878)</f>
        <v/>
      </c>
      <c r="K878" s="2" t="str">
        <f>IF(G878="",IF(G877="","",SUM(K$6:K877)),$H$6*(100%+$C$2/12)^$I$2*($C$2/12)/((100%+$C$2/12)^$I$2-1))</f>
        <v/>
      </c>
      <c r="P878" s="44" t="str">
        <f t="shared" si="112"/>
        <v/>
      </c>
      <c r="Q878" s="44" t="str">
        <f t="shared" si="110"/>
        <v/>
      </c>
      <c r="R878" s="2" t="str">
        <f t="shared" si="106"/>
        <v/>
      </c>
      <c r="S878" s="12" t="str">
        <f t="shared" si="105"/>
        <v/>
      </c>
    </row>
    <row r="879" spans="1:19" x14ac:dyDescent="0.35">
      <c r="A879" s="1" t="str">
        <f t="shared" si="107"/>
        <v/>
      </c>
      <c r="B879" s="2" t="str">
        <f t="shared" si="108"/>
        <v/>
      </c>
      <c r="C879" s="2" t="str">
        <f>IF(A879="",IF(A878="","",SUM($C$6:C878)),B879*$C$2/12)</f>
        <v/>
      </c>
      <c r="D879" s="2" t="str">
        <f>IF(A879="",IF(A878="","",SUM($D$6:D878)),($B$6/$I$2))</f>
        <v/>
      </c>
      <c r="E879" s="2" t="str">
        <f>IF(A879="",IF(A878="","",SUM($E$6:E878)),C879+D879)</f>
        <v/>
      </c>
      <c r="G879" s="1" t="str">
        <f t="shared" si="111"/>
        <v/>
      </c>
      <c r="H879" s="2" t="str">
        <f t="shared" si="109"/>
        <v/>
      </c>
      <c r="I879" s="2" t="str">
        <f>IF(G879="",IF(G878="","",SUM($I$6:I878)),H879*$C$2/12)</f>
        <v/>
      </c>
      <c r="J879" s="2" t="str">
        <f>IF(G879="",IF(G878="","",SUM($J$6:J878)),K879-I879)</f>
        <v/>
      </c>
      <c r="K879" s="2" t="str">
        <f>IF(G879="",IF(G878="","",SUM(K$6:K878)),$H$6*(100%+$C$2/12)^$I$2*($C$2/12)/((100%+$C$2/12)^$I$2-1))</f>
        <v/>
      </c>
      <c r="P879" s="44" t="str">
        <f t="shared" si="112"/>
        <v/>
      </c>
      <c r="Q879" s="44" t="str">
        <f t="shared" si="110"/>
        <v/>
      </c>
      <c r="R879" s="2" t="str">
        <f t="shared" si="106"/>
        <v/>
      </c>
      <c r="S879" s="12" t="str">
        <f t="shared" si="105"/>
        <v/>
      </c>
    </row>
    <row r="880" spans="1:19" x14ac:dyDescent="0.35">
      <c r="A880" s="1" t="str">
        <f t="shared" si="107"/>
        <v/>
      </c>
      <c r="B880" s="2" t="str">
        <f t="shared" si="108"/>
        <v/>
      </c>
      <c r="C880" s="2" t="str">
        <f>IF(A880="",IF(A879="","",SUM($C$6:C879)),B880*$C$2/12)</f>
        <v/>
      </c>
      <c r="D880" s="2" t="str">
        <f>IF(A880="",IF(A879="","",SUM($D$6:D879)),($B$6/$I$2))</f>
        <v/>
      </c>
      <c r="E880" s="2" t="str">
        <f>IF(A880="",IF(A879="","",SUM($E$6:E879)),C880+D880)</f>
        <v/>
      </c>
      <c r="G880" s="1" t="str">
        <f t="shared" si="111"/>
        <v/>
      </c>
      <c r="H880" s="2" t="str">
        <f t="shared" si="109"/>
        <v/>
      </c>
      <c r="I880" s="2" t="str">
        <f>IF(G880="",IF(G879="","",SUM($I$6:I879)),H880*$C$2/12)</f>
        <v/>
      </c>
      <c r="J880" s="2" t="str">
        <f>IF(G880="",IF(G879="","",SUM($J$6:J879)),K880-I880)</f>
        <v/>
      </c>
      <c r="K880" s="2" t="str">
        <f>IF(G880="",IF(G879="","",SUM(K$6:K879)),$H$6*(100%+$C$2/12)^$I$2*($C$2/12)/((100%+$C$2/12)^$I$2-1))</f>
        <v/>
      </c>
      <c r="P880" s="44" t="str">
        <f t="shared" si="112"/>
        <v/>
      </c>
      <c r="Q880" s="44" t="str">
        <f t="shared" si="110"/>
        <v/>
      </c>
      <c r="R880" s="2" t="str">
        <f t="shared" si="106"/>
        <v/>
      </c>
      <c r="S880" s="12" t="str">
        <f t="shared" si="105"/>
        <v/>
      </c>
    </row>
    <row r="881" spans="1:19" x14ac:dyDescent="0.35">
      <c r="A881" s="1" t="str">
        <f t="shared" si="107"/>
        <v/>
      </c>
      <c r="B881" s="2" t="str">
        <f t="shared" si="108"/>
        <v/>
      </c>
      <c r="C881" s="2" t="str">
        <f>IF(A881="",IF(A880="","",SUM($C$6:C880)),B881*$C$2/12)</f>
        <v/>
      </c>
      <c r="D881" s="2" t="str">
        <f>IF(A881="",IF(A880="","",SUM($D$6:D880)),($B$6/$I$2))</f>
        <v/>
      </c>
      <c r="E881" s="2" t="str">
        <f>IF(A881="",IF(A880="","",SUM($E$6:E880)),C881+D881)</f>
        <v/>
      </c>
      <c r="G881" s="1" t="str">
        <f t="shared" si="111"/>
        <v/>
      </c>
      <c r="H881" s="2" t="str">
        <f t="shared" si="109"/>
        <v/>
      </c>
      <c r="I881" s="2" t="str">
        <f>IF(G881="",IF(G880="","",SUM($I$6:I880)),H881*$C$2/12)</f>
        <v/>
      </c>
      <c r="J881" s="2" t="str">
        <f>IF(G881="",IF(G880="","",SUM($J$6:J880)),K881-I881)</f>
        <v/>
      </c>
      <c r="K881" s="2" t="str">
        <f>IF(G881="",IF(G880="","",SUM(K$6:K880)),$H$6*(100%+$C$2/12)^$I$2*($C$2/12)/((100%+$C$2/12)^$I$2-1))</f>
        <v/>
      </c>
      <c r="P881" s="44" t="str">
        <f t="shared" si="112"/>
        <v/>
      </c>
      <c r="Q881" s="44" t="str">
        <f t="shared" si="110"/>
        <v/>
      </c>
      <c r="R881" s="2" t="str">
        <f t="shared" si="106"/>
        <v/>
      </c>
      <c r="S881" s="12" t="str">
        <f t="shared" si="105"/>
        <v/>
      </c>
    </row>
    <row r="882" spans="1:19" x14ac:dyDescent="0.35">
      <c r="A882" s="1" t="str">
        <f t="shared" si="107"/>
        <v/>
      </c>
      <c r="B882" s="2" t="str">
        <f t="shared" si="108"/>
        <v/>
      </c>
      <c r="C882" s="2" t="str">
        <f>IF(A882="",IF(A881="","",SUM($C$6:C881)),B882*$C$2/12)</f>
        <v/>
      </c>
      <c r="D882" s="2" t="str">
        <f>IF(A882="",IF(A881="","",SUM($D$6:D881)),($B$6/$I$2))</f>
        <v/>
      </c>
      <c r="E882" s="2" t="str">
        <f>IF(A882="",IF(A881="","",SUM($E$6:E881)),C882+D882)</f>
        <v/>
      </c>
      <c r="G882" s="1" t="str">
        <f t="shared" si="111"/>
        <v/>
      </c>
      <c r="H882" s="2" t="str">
        <f t="shared" si="109"/>
        <v/>
      </c>
      <c r="I882" s="2" t="str">
        <f>IF(G882="",IF(G881="","",SUM($I$6:I881)),H882*$C$2/12)</f>
        <v/>
      </c>
      <c r="J882" s="2" t="str">
        <f>IF(G882="",IF(G881="","",SUM($J$6:J881)),K882-I882)</f>
        <v/>
      </c>
      <c r="K882" s="2" t="str">
        <f>IF(G882="",IF(G881="","",SUM(K$6:K881)),$H$6*(100%+$C$2/12)^$I$2*($C$2/12)/((100%+$C$2/12)^$I$2-1))</f>
        <v/>
      </c>
      <c r="P882" s="44" t="str">
        <f t="shared" si="112"/>
        <v/>
      </c>
      <c r="Q882" s="44" t="str">
        <f t="shared" si="110"/>
        <v/>
      </c>
      <c r="R882" s="2" t="str">
        <f t="shared" si="106"/>
        <v/>
      </c>
      <c r="S882" s="12" t="str">
        <f t="shared" si="105"/>
        <v/>
      </c>
    </row>
    <row r="883" spans="1:19" x14ac:dyDescent="0.35">
      <c r="A883" s="1" t="str">
        <f t="shared" si="107"/>
        <v/>
      </c>
      <c r="B883" s="2" t="str">
        <f t="shared" si="108"/>
        <v/>
      </c>
      <c r="C883" s="2" t="str">
        <f>IF(A883="",IF(A882="","",SUM($C$6:C882)),B883*$C$2/12)</f>
        <v/>
      </c>
      <c r="D883" s="2" t="str">
        <f>IF(A883="",IF(A882="","",SUM($D$6:D882)),($B$6/$I$2))</f>
        <v/>
      </c>
      <c r="E883" s="2" t="str">
        <f>IF(A883="",IF(A882="","",SUM($E$6:E882)),C883+D883)</f>
        <v/>
      </c>
      <c r="G883" s="1" t="str">
        <f t="shared" si="111"/>
        <v/>
      </c>
      <c r="H883" s="2" t="str">
        <f t="shared" si="109"/>
        <v/>
      </c>
      <c r="I883" s="2" t="str">
        <f>IF(G883="",IF(G882="","",SUM($I$6:I882)),H883*$C$2/12)</f>
        <v/>
      </c>
      <c r="J883" s="2" t="str">
        <f>IF(G883="",IF(G882="","",SUM($J$6:J882)),K883-I883)</f>
        <v/>
      </c>
      <c r="K883" s="2" t="str">
        <f>IF(G883="",IF(G882="","",SUM(K$6:K882)),$H$6*(100%+$C$2/12)^$I$2*($C$2/12)/((100%+$C$2/12)^$I$2-1))</f>
        <v/>
      </c>
      <c r="P883" s="44" t="str">
        <f t="shared" si="112"/>
        <v/>
      </c>
      <c r="Q883" s="44" t="str">
        <f t="shared" si="110"/>
        <v/>
      </c>
      <c r="R883" s="2" t="str">
        <f t="shared" si="106"/>
        <v/>
      </c>
      <c r="S883" s="12" t="str">
        <f t="shared" ref="S883:S946" si="113">IF(A883="", "",(R883-B883)/R883)</f>
        <v/>
      </c>
    </row>
    <row r="884" spans="1:19" x14ac:dyDescent="0.35">
      <c r="A884" s="1" t="str">
        <f t="shared" si="107"/>
        <v/>
      </c>
      <c r="B884" s="2" t="str">
        <f t="shared" si="108"/>
        <v/>
      </c>
      <c r="C884" s="2" t="str">
        <f>IF(A884="",IF(A883="","",SUM($C$6:C883)),B884*$C$2/12)</f>
        <v/>
      </c>
      <c r="D884" s="2" t="str">
        <f>IF(A884="",IF(A883="","",SUM($D$6:D883)),($B$6/$I$2))</f>
        <v/>
      </c>
      <c r="E884" s="2" t="str">
        <f>IF(A884="",IF(A883="","",SUM($E$6:E883)),C884+D884)</f>
        <v/>
      </c>
      <c r="G884" s="1" t="str">
        <f t="shared" si="111"/>
        <v/>
      </c>
      <c r="H884" s="2" t="str">
        <f t="shared" si="109"/>
        <v/>
      </c>
      <c r="I884" s="2" t="str">
        <f>IF(G884="",IF(G883="","",SUM($I$6:I883)),H884*$C$2/12)</f>
        <v/>
      </c>
      <c r="J884" s="2" t="str">
        <f>IF(G884="",IF(G883="","",SUM($J$6:J883)),K884-I884)</f>
        <v/>
      </c>
      <c r="K884" s="2" t="str">
        <f>IF(G884="",IF(G883="","",SUM(K$6:K883)),$H$6*(100%+$C$2/12)^$I$2*($C$2/12)/((100%+$C$2/12)^$I$2-1))</f>
        <v/>
      </c>
      <c r="P884" s="44" t="str">
        <f t="shared" si="112"/>
        <v/>
      </c>
      <c r="Q884" s="44" t="str">
        <f t="shared" si="110"/>
        <v/>
      </c>
      <c r="R884" s="2" t="str">
        <f t="shared" si="106"/>
        <v/>
      </c>
      <c r="S884" s="12" t="str">
        <f t="shared" si="113"/>
        <v/>
      </c>
    </row>
    <row r="885" spans="1:19" x14ac:dyDescent="0.35">
      <c r="A885" s="1" t="str">
        <f t="shared" si="107"/>
        <v/>
      </c>
      <c r="B885" s="2" t="str">
        <f t="shared" si="108"/>
        <v/>
      </c>
      <c r="C885" s="2" t="str">
        <f>IF(A885="",IF(A884="","",SUM($C$6:C884)),B885*$C$2/12)</f>
        <v/>
      </c>
      <c r="D885" s="2" t="str">
        <f>IF(A885="",IF(A884="","",SUM($D$6:D884)),($B$6/$I$2))</f>
        <v/>
      </c>
      <c r="E885" s="2" t="str">
        <f>IF(A885="",IF(A884="","",SUM($E$6:E884)),C885+D885)</f>
        <v/>
      </c>
      <c r="G885" s="1" t="str">
        <f t="shared" si="111"/>
        <v/>
      </c>
      <c r="H885" s="2" t="str">
        <f t="shared" si="109"/>
        <v/>
      </c>
      <c r="I885" s="2" t="str">
        <f>IF(G885="",IF(G884="","",SUM($I$6:I884)),H885*$C$2/12)</f>
        <v/>
      </c>
      <c r="J885" s="2" t="str">
        <f>IF(G885="",IF(G884="","",SUM($J$6:J884)),K885-I885)</f>
        <v/>
      </c>
      <c r="K885" s="2" t="str">
        <f>IF(G885="",IF(G884="","",SUM(K$6:K884)),$H$6*(100%+$C$2/12)^$I$2*($C$2/12)/((100%+$C$2/12)^$I$2-1))</f>
        <v/>
      </c>
      <c r="P885" s="44" t="str">
        <f t="shared" si="112"/>
        <v/>
      </c>
      <c r="Q885" s="44" t="str">
        <f t="shared" si="110"/>
        <v/>
      </c>
      <c r="R885" s="2" t="str">
        <f t="shared" si="106"/>
        <v/>
      </c>
      <c r="S885" s="12" t="str">
        <f t="shared" si="113"/>
        <v/>
      </c>
    </row>
    <row r="886" spans="1:19" x14ac:dyDescent="0.35">
      <c r="A886" s="1" t="str">
        <f t="shared" si="107"/>
        <v/>
      </c>
      <c r="B886" s="2" t="str">
        <f t="shared" si="108"/>
        <v/>
      </c>
      <c r="C886" s="2" t="str">
        <f>IF(A886="",IF(A885="","",SUM($C$6:C885)),B886*$C$2/12)</f>
        <v/>
      </c>
      <c r="D886" s="2" t="str">
        <f>IF(A886="",IF(A885="","",SUM($D$6:D885)),($B$6/$I$2))</f>
        <v/>
      </c>
      <c r="E886" s="2" t="str">
        <f>IF(A886="",IF(A885="","",SUM($E$6:E885)),C886+D886)</f>
        <v/>
      </c>
      <c r="G886" s="1" t="str">
        <f t="shared" si="111"/>
        <v/>
      </c>
      <c r="H886" s="2" t="str">
        <f t="shared" si="109"/>
        <v/>
      </c>
      <c r="I886" s="2" t="str">
        <f>IF(G886="",IF(G885="","",SUM($I$6:I885)),H886*$C$2/12)</f>
        <v/>
      </c>
      <c r="J886" s="2" t="str">
        <f>IF(G886="",IF(G885="","",SUM($J$6:J885)),K886-I886)</f>
        <v/>
      </c>
      <c r="K886" s="2" t="str">
        <f>IF(G886="",IF(G885="","",SUM(K$6:K885)),$H$6*(100%+$C$2/12)^$I$2*($C$2/12)/((100%+$C$2/12)^$I$2-1))</f>
        <v/>
      </c>
      <c r="P886" s="44" t="str">
        <f t="shared" si="112"/>
        <v/>
      </c>
      <c r="Q886" s="44" t="str">
        <f t="shared" si="110"/>
        <v/>
      </c>
      <c r="R886" s="2" t="str">
        <f t="shared" si="106"/>
        <v/>
      </c>
      <c r="S886" s="12" t="str">
        <f t="shared" si="113"/>
        <v/>
      </c>
    </row>
    <row r="887" spans="1:19" x14ac:dyDescent="0.35">
      <c r="A887" s="1" t="str">
        <f t="shared" si="107"/>
        <v/>
      </c>
      <c r="B887" s="2" t="str">
        <f t="shared" si="108"/>
        <v/>
      </c>
      <c r="C887" s="2" t="str">
        <f>IF(A887="",IF(A886="","",SUM($C$6:C886)),B887*$C$2/12)</f>
        <v/>
      </c>
      <c r="D887" s="2" t="str">
        <f>IF(A887="",IF(A886="","",SUM($D$6:D886)),($B$6/$I$2))</f>
        <v/>
      </c>
      <c r="E887" s="2" t="str">
        <f>IF(A887="",IF(A886="","",SUM($E$6:E886)),C887+D887)</f>
        <v/>
      </c>
      <c r="G887" s="1" t="str">
        <f t="shared" si="111"/>
        <v/>
      </c>
      <c r="H887" s="2" t="str">
        <f t="shared" si="109"/>
        <v/>
      </c>
      <c r="I887" s="2" t="str">
        <f>IF(G887="",IF(G886="","",SUM($I$6:I886)),H887*$C$2/12)</f>
        <v/>
      </c>
      <c r="J887" s="2" t="str">
        <f>IF(G887="",IF(G886="","",SUM($J$6:J886)),K887-I887)</f>
        <v/>
      </c>
      <c r="K887" s="2" t="str">
        <f>IF(G887="",IF(G886="","",SUM(K$6:K886)),$H$6*(100%+$C$2/12)^$I$2*($C$2/12)/((100%+$C$2/12)^$I$2-1))</f>
        <v/>
      </c>
      <c r="P887" s="44" t="str">
        <f t="shared" si="112"/>
        <v/>
      </c>
      <c r="Q887" s="44" t="str">
        <f t="shared" si="110"/>
        <v/>
      </c>
      <c r="R887" s="2" t="str">
        <f t="shared" si="106"/>
        <v/>
      </c>
      <c r="S887" s="12" t="str">
        <f t="shared" si="113"/>
        <v/>
      </c>
    </row>
    <row r="888" spans="1:19" x14ac:dyDescent="0.35">
      <c r="A888" s="1" t="str">
        <f t="shared" si="107"/>
        <v/>
      </c>
      <c r="B888" s="2" t="str">
        <f t="shared" si="108"/>
        <v/>
      </c>
      <c r="C888" s="2" t="str">
        <f>IF(A888="",IF(A887="","",SUM($C$6:C887)),B888*$C$2/12)</f>
        <v/>
      </c>
      <c r="D888" s="2" t="str">
        <f>IF(A888="",IF(A887="","",SUM($D$6:D887)),($B$6/$I$2))</f>
        <v/>
      </c>
      <c r="E888" s="2" t="str">
        <f>IF(A888="",IF(A887="","",SUM($E$6:E887)),C888+D888)</f>
        <v/>
      </c>
      <c r="G888" s="1" t="str">
        <f t="shared" si="111"/>
        <v/>
      </c>
      <c r="H888" s="2" t="str">
        <f t="shared" si="109"/>
        <v/>
      </c>
      <c r="I888" s="2" t="str">
        <f>IF(G888="",IF(G887="","",SUM($I$6:I887)),H888*$C$2/12)</f>
        <v/>
      </c>
      <c r="J888" s="2" t="str">
        <f>IF(G888="",IF(G887="","",SUM($J$6:J887)),K888-I888)</f>
        <v/>
      </c>
      <c r="K888" s="2" t="str">
        <f>IF(G888="",IF(G887="","",SUM(K$6:K887)),$H$6*(100%+$C$2/12)^$I$2*($C$2/12)/((100%+$C$2/12)^$I$2-1))</f>
        <v/>
      </c>
      <c r="P888" s="44" t="str">
        <f t="shared" si="112"/>
        <v/>
      </c>
      <c r="Q888" s="44" t="str">
        <f t="shared" si="110"/>
        <v/>
      </c>
      <c r="R888" s="2" t="str">
        <f t="shared" si="106"/>
        <v/>
      </c>
      <c r="S888" s="12" t="str">
        <f t="shared" si="113"/>
        <v/>
      </c>
    </row>
    <row r="889" spans="1:19" x14ac:dyDescent="0.35">
      <c r="A889" s="1" t="str">
        <f t="shared" si="107"/>
        <v/>
      </c>
      <c r="B889" s="2" t="str">
        <f t="shared" si="108"/>
        <v/>
      </c>
      <c r="C889" s="2" t="str">
        <f>IF(A889="",IF(A888="","",SUM($C$6:C888)),B889*$C$2/12)</f>
        <v/>
      </c>
      <c r="D889" s="2" t="str">
        <f>IF(A889="",IF(A888="","",SUM($D$6:D888)),($B$6/$I$2))</f>
        <v/>
      </c>
      <c r="E889" s="2" t="str">
        <f>IF(A889="",IF(A888="","",SUM($E$6:E888)),C889+D889)</f>
        <v/>
      </c>
      <c r="G889" s="1" t="str">
        <f t="shared" si="111"/>
        <v/>
      </c>
      <c r="H889" s="2" t="str">
        <f t="shared" si="109"/>
        <v/>
      </c>
      <c r="I889" s="2" t="str">
        <f>IF(G889="",IF(G888="","",SUM($I$6:I888)),H889*$C$2/12)</f>
        <v/>
      </c>
      <c r="J889" s="2" t="str">
        <f>IF(G889="",IF(G888="","",SUM($J$6:J888)),K889-I889)</f>
        <v/>
      </c>
      <c r="K889" s="2" t="str">
        <f>IF(G889="",IF(G888="","",SUM(K$6:K888)),$H$6*(100%+$C$2/12)^$I$2*($C$2/12)/((100%+$C$2/12)^$I$2-1))</f>
        <v/>
      </c>
      <c r="P889" s="44" t="str">
        <f t="shared" si="112"/>
        <v/>
      </c>
      <c r="Q889" s="44" t="str">
        <f t="shared" si="110"/>
        <v/>
      </c>
      <c r="R889" s="2" t="str">
        <f t="shared" si="106"/>
        <v/>
      </c>
      <c r="S889" s="12" t="str">
        <f t="shared" si="113"/>
        <v/>
      </c>
    </row>
    <row r="890" spans="1:19" x14ac:dyDescent="0.35">
      <c r="A890" s="1" t="str">
        <f t="shared" si="107"/>
        <v/>
      </c>
      <c r="B890" s="2" t="str">
        <f t="shared" si="108"/>
        <v/>
      </c>
      <c r="C890" s="2" t="str">
        <f>IF(A890="",IF(A889="","",SUM($C$6:C889)),B890*$C$2/12)</f>
        <v/>
      </c>
      <c r="D890" s="2" t="str">
        <f>IF(A890="",IF(A889="","",SUM($D$6:D889)),($B$6/$I$2))</f>
        <v/>
      </c>
      <c r="E890" s="2" t="str">
        <f>IF(A890="",IF(A889="","",SUM($E$6:E889)),C890+D890)</f>
        <v/>
      </c>
      <c r="G890" s="1" t="str">
        <f t="shared" si="111"/>
        <v/>
      </c>
      <c r="H890" s="2" t="str">
        <f t="shared" si="109"/>
        <v/>
      </c>
      <c r="I890" s="2" t="str">
        <f>IF(G890="",IF(G889="","",SUM($I$6:I889)),H890*$C$2/12)</f>
        <v/>
      </c>
      <c r="J890" s="2" t="str">
        <f>IF(G890="",IF(G889="","",SUM($J$6:J889)),K890-I890)</f>
        <v/>
      </c>
      <c r="K890" s="2" t="str">
        <f>IF(G890="",IF(G889="","",SUM(K$6:K889)),$H$6*(100%+$C$2/12)^$I$2*($C$2/12)/((100%+$C$2/12)^$I$2-1))</f>
        <v/>
      </c>
      <c r="P890" s="44" t="str">
        <f t="shared" si="112"/>
        <v/>
      </c>
      <c r="Q890" s="44" t="str">
        <f t="shared" si="110"/>
        <v/>
      </c>
      <c r="R890" s="2" t="str">
        <f t="shared" si="106"/>
        <v/>
      </c>
      <c r="S890" s="12" t="str">
        <f t="shared" si="113"/>
        <v/>
      </c>
    </row>
    <row r="891" spans="1:19" x14ac:dyDescent="0.35">
      <c r="A891" s="1" t="str">
        <f t="shared" si="107"/>
        <v/>
      </c>
      <c r="B891" s="2" t="str">
        <f t="shared" si="108"/>
        <v/>
      </c>
      <c r="C891" s="2" t="str">
        <f>IF(A891="",IF(A890="","",SUM($C$6:C890)),B891*$C$2/12)</f>
        <v/>
      </c>
      <c r="D891" s="2" t="str">
        <f>IF(A891="",IF(A890="","",SUM($D$6:D890)),($B$6/$I$2))</f>
        <v/>
      </c>
      <c r="E891" s="2" t="str">
        <f>IF(A891="",IF(A890="","",SUM($E$6:E890)),C891+D891)</f>
        <v/>
      </c>
      <c r="G891" s="1" t="str">
        <f t="shared" si="111"/>
        <v/>
      </c>
      <c r="H891" s="2" t="str">
        <f t="shared" si="109"/>
        <v/>
      </c>
      <c r="I891" s="2" t="str">
        <f>IF(G891="",IF(G890="","",SUM($I$6:I890)),H891*$C$2/12)</f>
        <v/>
      </c>
      <c r="J891" s="2" t="str">
        <f>IF(G891="",IF(G890="","",SUM($J$6:J890)),K891-I891)</f>
        <v/>
      </c>
      <c r="K891" s="2" t="str">
        <f>IF(G891="",IF(G890="","",SUM(K$6:K890)),$H$6*(100%+$C$2/12)^$I$2*($C$2/12)/((100%+$C$2/12)^$I$2-1))</f>
        <v/>
      </c>
      <c r="P891" s="44" t="str">
        <f t="shared" si="112"/>
        <v/>
      </c>
      <c r="Q891" s="44" t="str">
        <f t="shared" si="110"/>
        <v/>
      </c>
      <c r="R891" s="2" t="str">
        <f t="shared" si="106"/>
        <v/>
      </c>
      <c r="S891" s="12" t="str">
        <f t="shared" si="113"/>
        <v/>
      </c>
    </row>
    <row r="892" spans="1:19" x14ac:dyDescent="0.35">
      <c r="A892" s="1" t="str">
        <f t="shared" si="107"/>
        <v/>
      </c>
      <c r="B892" s="2" t="str">
        <f t="shared" si="108"/>
        <v/>
      </c>
      <c r="C892" s="2" t="str">
        <f>IF(A892="",IF(A891="","",SUM($C$6:C891)),B892*$C$2/12)</f>
        <v/>
      </c>
      <c r="D892" s="2" t="str">
        <f>IF(A892="",IF(A891="","",SUM($D$6:D891)),($B$6/$I$2))</f>
        <v/>
      </c>
      <c r="E892" s="2" t="str">
        <f>IF(A892="",IF(A891="","",SUM($E$6:E891)),C892+D892)</f>
        <v/>
      </c>
      <c r="G892" s="1" t="str">
        <f t="shared" si="111"/>
        <v/>
      </c>
      <c r="H892" s="2" t="str">
        <f t="shared" si="109"/>
        <v/>
      </c>
      <c r="I892" s="2" t="str">
        <f>IF(G892="",IF(G891="","",SUM($I$6:I891)),H892*$C$2/12)</f>
        <v/>
      </c>
      <c r="J892" s="2" t="str">
        <f>IF(G892="",IF(G891="","",SUM($J$6:J891)),K892-I892)</f>
        <v/>
      </c>
      <c r="K892" s="2" t="str">
        <f>IF(G892="",IF(G891="","",SUM(K$6:K891)),$H$6*(100%+$C$2/12)^$I$2*($C$2/12)/((100%+$C$2/12)^$I$2-1))</f>
        <v/>
      </c>
      <c r="P892" s="44" t="str">
        <f t="shared" si="112"/>
        <v/>
      </c>
      <c r="Q892" s="44" t="str">
        <f t="shared" si="110"/>
        <v/>
      </c>
      <c r="R892" s="2" t="str">
        <f t="shared" ref="R892:R955" si="114">IF(A892="","",R891+(R891*(((1+$F$1)^(1/12)-1))))</f>
        <v/>
      </c>
      <c r="S892" s="12" t="str">
        <f t="shared" si="113"/>
        <v/>
      </c>
    </row>
    <row r="893" spans="1:19" x14ac:dyDescent="0.35">
      <c r="A893" s="1" t="str">
        <f t="shared" si="107"/>
        <v/>
      </c>
      <c r="B893" s="2" t="str">
        <f t="shared" si="108"/>
        <v/>
      </c>
      <c r="C893" s="2" t="str">
        <f>IF(A893="",IF(A892="","",SUM($C$6:C892)),B893*$C$2/12)</f>
        <v/>
      </c>
      <c r="D893" s="2" t="str">
        <f>IF(A893="",IF(A892="","",SUM($D$6:D892)),($B$6/$I$2))</f>
        <v/>
      </c>
      <c r="E893" s="2" t="str">
        <f>IF(A893="",IF(A892="","",SUM($E$6:E892)),C893+D893)</f>
        <v/>
      </c>
      <c r="G893" s="1" t="str">
        <f t="shared" si="111"/>
        <v/>
      </c>
      <c r="H893" s="2" t="str">
        <f t="shared" si="109"/>
        <v/>
      </c>
      <c r="I893" s="2" t="str">
        <f>IF(G893="",IF(G892="","",SUM($I$6:I892)),H893*$C$2/12)</f>
        <v/>
      </c>
      <c r="J893" s="2" t="str">
        <f>IF(G893="",IF(G892="","",SUM($J$6:J892)),K893-I893)</f>
        <v/>
      </c>
      <c r="K893" s="2" t="str">
        <f>IF(G893="",IF(G892="","",SUM(K$6:K892)),$H$6*(100%+$C$2/12)^$I$2*($C$2/12)/((100%+$C$2/12)^$I$2-1))</f>
        <v/>
      </c>
      <c r="P893" s="44" t="str">
        <f t="shared" si="112"/>
        <v/>
      </c>
      <c r="Q893" s="44" t="str">
        <f t="shared" si="110"/>
        <v/>
      </c>
      <c r="R893" s="2" t="str">
        <f t="shared" si="114"/>
        <v/>
      </c>
      <c r="S893" s="12" t="str">
        <f t="shared" si="113"/>
        <v/>
      </c>
    </row>
    <row r="894" spans="1:19" x14ac:dyDescent="0.35">
      <c r="A894" s="1" t="str">
        <f t="shared" si="107"/>
        <v/>
      </c>
      <c r="B894" s="2" t="str">
        <f t="shared" si="108"/>
        <v/>
      </c>
      <c r="C894" s="2" t="str">
        <f>IF(A894="",IF(A893="","",SUM($C$6:C893)),B894*$C$2/12)</f>
        <v/>
      </c>
      <c r="D894" s="2" t="str">
        <f>IF(A894="",IF(A893="","",SUM($D$6:D893)),($B$6/$I$2))</f>
        <v/>
      </c>
      <c r="E894" s="2" t="str">
        <f>IF(A894="",IF(A893="","",SUM($E$6:E893)),C894+D894)</f>
        <v/>
      </c>
      <c r="G894" s="1" t="str">
        <f t="shared" si="111"/>
        <v/>
      </c>
      <c r="H894" s="2" t="str">
        <f t="shared" si="109"/>
        <v/>
      </c>
      <c r="I894" s="2" t="str">
        <f>IF(G894="",IF(G893="","",SUM($I$6:I893)),H894*$C$2/12)</f>
        <v/>
      </c>
      <c r="J894" s="2" t="str">
        <f>IF(G894="",IF(G893="","",SUM($J$6:J893)),K894-I894)</f>
        <v/>
      </c>
      <c r="K894" s="2" t="str">
        <f>IF(G894="",IF(G893="","",SUM(K$6:K893)),$H$6*(100%+$C$2/12)^$I$2*($C$2/12)/((100%+$C$2/12)^$I$2-1))</f>
        <v/>
      </c>
      <c r="P894" s="44" t="str">
        <f t="shared" si="112"/>
        <v/>
      </c>
      <c r="Q894" s="44" t="str">
        <f t="shared" si="110"/>
        <v/>
      </c>
      <c r="R894" s="2" t="str">
        <f t="shared" si="114"/>
        <v/>
      </c>
      <c r="S894" s="12" t="str">
        <f t="shared" si="113"/>
        <v/>
      </c>
    </row>
    <row r="895" spans="1:19" x14ac:dyDescent="0.35">
      <c r="A895" s="1" t="str">
        <f t="shared" si="107"/>
        <v/>
      </c>
      <c r="B895" s="2" t="str">
        <f t="shared" si="108"/>
        <v/>
      </c>
      <c r="C895" s="2" t="str">
        <f>IF(A895="",IF(A894="","",SUM($C$6:C894)),B895*$C$2/12)</f>
        <v/>
      </c>
      <c r="D895" s="2" t="str">
        <f>IF(A895="",IF(A894="","",SUM($D$6:D894)),($B$6/$I$2))</f>
        <v/>
      </c>
      <c r="E895" s="2" t="str">
        <f>IF(A895="",IF(A894="","",SUM($E$6:E894)),C895+D895)</f>
        <v/>
      </c>
      <c r="G895" s="1" t="str">
        <f t="shared" si="111"/>
        <v/>
      </c>
      <c r="H895" s="2" t="str">
        <f t="shared" si="109"/>
        <v/>
      </c>
      <c r="I895" s="2" t="str">
        <f>IF(G895="",IF(G894="","",SUM($I$6:I894)),H895*$C$2/12)</f>
        <v/>
      </c>
      <c r="J895" s="2" t="str">
        <f>IF(G895="",IF(G894="","",SUM($J$6:J894)),K895-I895)</f>
        <v/>
      </c>
      <c r="K895" s="2" t="str">
        <f>IF(G895="",IF(G894="","",SUM(K$6:K894)),$H$6*(100%+$C$2/12)^$I$2*($C$2/12)/((100%+$C$2/12)^$I$2-1))</f>
        <v/>
      </c>
      <c r="P895" s="44" t="str">
        <f t="shared" si="112"/>
        <v/>
      </c>
      <c r="Q895" s="44" t="str">
        <f t="shared" si="110"/>
        <v/>
      </c>
      <c r="R895" s="2" t="str">
        <f t="shared" si="114"/>
        <v/>
      </c>
      <c r="S895" s="12" t="str">
        <f t="shared" si="113"/>
        <v/>
      </c>
    </row>
    <row r="896" spans="1:19" x14ac:dyDescent="0.35">
      <c r="A896" s="1" t="str">
        <f t="shared" si="107"/>
        <v/>
      </c>
      <c r="B896" s="2" t="str">
        <f t="shared" si="108"/>
        <v/>
      </c>
      <c r="C896" s="2" t="str">
        <f>IF(A896="",IF(A895="","",SUM($C$6:C895)),B896*$C$2/12)</f>
        <v/>
      </c>
      <c r="D896" s="2" t="str">
        <f>IF(A896="",IF(A895="","",SUM($D$6:D895)),($B$6/$I$2))</f>
        <v/>
      </c>
      <c r="E896" s="2" t="str">
        <f>IF(A896="",IF(A895="","",SUM($E$6:E895)),C896+D896)</f>
        <v/>
      </c>
      <c r="G896" s="1" t="str">
        <f t="shared" si="111"/>
        <v/>
      </c>
      <c r="H896" s="2" t="str">
        <f t="shared" si="109"/>
        <v/>
      </c>
      <c r="I896" s="2" t="str">
        <f>IF(G896="",IF(G895="","",SUM($I$6:I895)),H896*$C$2/12)</f>
        <v/>
      </c>
      <c r="J896" s="2" t="str">
        <f>IF(G896="",IF(G895="","",SUM($J$6:J895)),K896-I896)</f>
        <v/>
      </c>
      <c r="K896" s="2" t="str">
        <f>IF(G896="",IF(G895="","",SUM(K$6:K895)),$H$6*(100%+$C$2/12)^$I$2*($C$2/12)/((100%+$C$2/12)^$I$2-1))</f>
        <v/>
      </c>
      <c r="P896" s="44" t="str">
        <f t="shared" si="112"/>
        <v/>
      </c>
      <c r="Q896" s="44" t="str">
        <f t="shared" si="110"/>
        <v/>
      </c>
      <c r="R896" s="2" t="str">
        <f t="shared" si="114"/>
        <v/>
      </c>
      <c r="S896" s="12" t="str">
        <f t="shared" si="113"/>
        <v/>
      </c>
    </row>
    <row r="897" spans="1:19" x14ac:dyDescent="0.35">
      <c r="A897" s="1" t="str">
        <f t="shared" si="107"/>
        <v/>
      </c>
      <c r="B897" s="2" t="str">
        <f t="shared" si="108"/>
        <v/>
      </c>
      <c r="C897" s="2" t="str">
        <f>IF(A897="",IF(A896="","",SUM($C$6:C896)),B897*$C$2/12)</f>
        <v/>
      </c>
      <c r="D897" s="2" t="str">
        <f>IF(A897="",IF(A896="","",SUM($D$6:D896)),($B$6/$I$2))</f>
        <v/>
      </c>
      <c r="E897" s="2" t="str">
        <f>IF(A897="",IF(A896="","",SUM($E$6:E896)),C897+D897)</f>
        <v/>
      </c>
      <c r="G897" s="1" t="str">
        <f t="shared" si="111"/>
        <v/>
      </c>
      <c r="H897" s="2" t="str">
        <f t="shared" si="109"/>
        <v/>
      </c>
      <c r="I897" s="2" t="str">
        <f>IF(G897="",IF(G896="","",SUM($I$6:I896)),H897*$C$2/12)</f>
        <v/>
      </c>
      <c r="J897" s="2" t="str">
        <f>IF(G897="",IF(G896="","",SUM($J$6:J896)),K897-I897)</f>
        <v/>
      </c>
      <c r="K897" s="2" t="str">
        <f>IF(G897="",IF(G896="","",SUM(K$6:K896)),$H$6*(100%+$C$2/12)^$I$2*($C$2/12)/((100%+$C$2/12)^$I$2-1))</f>
        <v/>
      </c>
      <c r="P897" s="44" t="str">
        <f t="shared" si="112"/>
        <v/>
      </c>
      <c r="Q897" s="44" t="str">
        <f t="shared" si="110"/>
        <v/>
      </c>
      <c r="R897" s="2" t="str">
        <f t="shared" si="114"/>
        <v/>
      </c>
      <c r="S897" s="12" t="str">
        <f t="shared" si="113"/>
        <v/>
      </c>
    </row>
    <row r="898" spans="1:19" x14ac:dyDescent="0.35">
      <c r="A898" s="1" t="str">
        <f t="shared" si="107"/>
        <v/>
      </c>
      <c r="B898" s="2" t="str">
        <f t="shared" si="108"/>
        <v/>
      </c>
      <c r="C898" s="2" t="str">
        <f>IF(A898="",IF(A897="","",SUM($C$6:C897)),B898*$C$2/12)</f>
        <v/>
      </c>
      <c r="D898" s="2" t="str">
        <f>IF(A898="",IF(A897="","",SUM($D$6:D897)),($B$6/$I$2))</f>
        <v/>
      </c>
      <c r="E898" s="2" t="str">
        <f>IF(A898="",IF(A897="","",SUM($E$6:E897)),C898+D898)</f>
        <v/>
      </c>
      <c r="G898" s="1" t="str">
        <f t="shared" si="111"/>
        <v/>
      </c>
      <c r="H898" s="2" t="str">
        <f t="shared" si="109"/>
        <v/>
      </c>
      <c r="I898" s="2" t="str">
        <f>IF(G898="",IF(G897="","",SUM($I$6:I897)),H898*$C$2/12)</f>
        <v/>
      </c>
      <c r="J898" s="2" t="str">
        <f>IF(G898="",IF(G897="","",SUM($J$6:J897)),K898-I898)</f>
        <v/>
      </c>
      <c r="K898" s="2" t="str">
        <f>IF(G898="",IF(G897="","",SUM(K$6:K897)),$H$6*(100%+$C$2/12)^$I$2*($C$2/12)/((100%+$C$2/12)^$I$2-1))</f>
        <v/>
      </c>
      <c r="P898" s="44" t="str">
        <f t="shared" si="112"/>
        <v/>
      </c>
      <c r="Q898" s="44" t="str">
        <f t="shared" si="110"/>
        <v/>
      </c>
      <c r="R898" s="2" t="str">
        <f t="shared" si="114"/>
        <v/>
      </c>
      <c r="S898" s="12" t="str">
        <f t="shared" si="113"/>
        <v/>
      </c>
    </row>
    <row r="899" spans="1:19" x14ac:dyDescent="0.35">
      <c r="A899" s="1" t="str">
        <f t="shared" si="107"/>
        <v/>
      </c>
      <c r="B899" s="2" t="str">
        <f t="shared" si="108"/>
        <v/>
      </c>
      <c r="C899" s="2" t="str">
        <f>IF(A899="",IF(A898="","",SUM($C$6:C898)),B899*$C$2/12)</f>
        <v/>
      </c>
      <c r="D899" s="2" t="str">
        <f>IF(A899="",IF(A898="","",SUM($D$6:D898)),($B$6/$I$2))</f>
        <v/>
      </c>
      <c r="E899" s="2" t="str">
        <f>IF(A899="",IF(A898="","",SUM($E$6:E898)),C899+D899)</f>
        <v/>
      </c>
      <c r="G899" s="1" t="str">
        <f t="shared" si="111"/>
        <v/>
      </c>
      <c r="H899" s="2" t="str">
        <f t="shared" si="109"/>
        <v/>
      </c>
      <c r="I899" s="2" t="str">
        <f>IF(G899="",IF(G898="","",SUM($I$6:I898)),H899*$C$2/12)</f>
        <v/>
      </c>
      <c r="J899" s="2" t="str">
        <f>IF(G899="",IF(G898="","",SUM($J$6:J898)),K899-I899)</f>
        <v/>
      </c>
      <c r="K899" s="2" t="str">
        <f>IF(G899="",IF(G898="","",SUM(K$6:K898)),$H$6*(100%+$C$2/12)^$I$2*($C$2/12)/((100%+$C$2/12)^$I$2-1))</f>
        <v/>
      </c>
      <c r="P899" s="44" t="str">
        <f t="shared" si="112"/>
        <v/>
      </c>
      <c r="Q899" s="44" t="str">
        <f t="shared" si="110"/>
        <v/>
      </c>
      <c r="R899" s="2" t="str">
        <f t="shared" si="114"/>
        <v/>
      </c>
      <c r="S899" s="12" t="str">
        <f t="shared" si="113"/>
        <v/>
      </c>
    </row>
    <row r="900" spans="1:19" x14ac:dyDescent="0.35">
      <c r="A900" s="1" t="str">
        <f t="shared" si="107"/>
        <v/>
      </c>
      <c r="B900" s="2" t="str">
        <f t="shared" si="108"/>
        <v/>
      </c>
      <c r="C900" s="2" t="str">
        <f>IF(A900="",IF(A899="","",SUM($C$6:C899)),B900*$C$2/12)</f>
        <v/>
      </c>
      <c r="D900" s="2" t="str">
        <f>IF(A900="",IF(A899="","",SUM($D$6:D899)),($B$6/$I$2))</f>
        <v/>
      </c>
      <c r="E900" s="2" t="str">
        <f>IF(A900="",IF(A899="","",SUM($E$6:E899)),C900+D900)</f>
        <v/>
      </c>
      <c r="G900" s="1" t="str">
        <f t="shared" si="111"/>
        <v/>
      </c>
      <c r="H900" s="2" t="str">
        <f t="shared" si="109"/>
        <v/>
      </c>
      <c r="I900" s="2" t="str">
        <f>IF(G900="",IF(G899="","",SUM($I$6:I899)),H900*$C$2/12)</f>
        <v/>
      </c>
      <c r="J900" s="2" t="str">
        <f>IF(G900="",IF(G899="","",SUM($J$6:J899)),K900-I900)</f>
        <v/>
      </c>
      <c r="K900" s="2" t="str">
        <f>IF(G900="",IF(G899="","",SUM(K$6:K899)),$H$6*(100%+$C$2/12)^$I$2*($C$2/12)/((100%+$C$2/12)^$I$2-1))</f>
        <v/>
      </c>
      <c r="P900" s="44" t="str">
        <f t="shared" si="112"/>
        <v/>
      </c>
      <c r="Q900" s="44" t="str">
        <f t="shared" si="110"/>
        <v/>
      </c>
      <c r="R900" s="2" t="str">
        <f t="shared" si="114"/>
        <v/>
      </c>
      <c r="S900" s="12" t="str">
        <f t="shared" si="113"/>
        <v/>
      </c>
    </row>
    <row r="901" spans="1:19" x14ac:dyDescent="0.35">
      <c r="A901" s="1" t="str">
        <f t="shared" si="107"/>
        <v/>
      </c>
      <c r="B901" s="2" t="str">
        <f t="shared" si="108"/>
        <v/>
      </c>
      <c r="C901" s="2" t="str">
        <f>IF(A901="",IF(A900="","",SUM($C$6:C900)),B901*$C$2/12)</f>
        <v/>
      </c>
      <c r="D901" s="2" t="str">
        <f>IF(A901="",IF(A900="","",SUM($D$6:D900)),($B$6/$I$2))</f>
        <v/>
      </c>
      <c r="E901" s="2" t="str">
        <f>IF(A901="",IF(A900="","",SUM($E$6:E900)),C901+D901)</f>
        <v/>
      </c>
      <c r="G901" s="1" t="str">
        <f t="shared" si="111"/>
        <v/>
      </c>
      <c r="H901" s="2" t="str">
        <f t="shared" si="109"/>
        <v/>
      </c>
      <c r="I901" s="2" t="str">
        <f>IF(G901="",IF(G900="","",SUM($I$6:I900)),H901*$C$2/12)</f>
        <v/>
      </c>
      <c r="J901" s="2" t="str">
        <f>IF(G901="",IF(G900="","",SUM($J$6:J900)),K901-I901)</f>
        <v/>
      </c>
      <c r="K901" s="2" t="str">
        <f>IF(G901="",IF(G900="","",SUM(K$6:K900)),$H$6*(100%+$C$2/12)^$I$2*($C$2/12)/((100%+$C$2/12)^$I$2-1))</f>
        <v/>
      </c>
      <c r="P901" s="44" t="str">
        <f t="shared" si="112"/>
        <v/>
      </c>
      <c r="Q901" s="44" t="str">
        <f t="shared" si="110"/>
        <v/>
      </c>
      <c r="R901" s="2" t="str">
        <f t="shared" si="114"/>
        <v/>
      </c>
      <c r="S901" s="12" t="str">
        <f t="shared" si="113"/>
        <v/>
      </c>
    </row>
    <row r="902" spans="1:19" x14ac:dyDescent="0.35">
      <c r="A902" s="1" t="str">
        <f t="shared" si="107"/>
        <v/>
      </c>
      <c r="B902" s="2" t="str">
        <f t="shared" si="108"/>
        <v/>
      </c>
      <c r="C902" s="2" t="str">
        <f>IF(A902="",IF(A901="","",SUM($C$6:C901)),B902*$C$2/12)</f>
        <v/>
      </c>
      <c r="D902" s="2" t="str">
        <f>IF(A902="",IF(A901="","",SUM($D$6:D901)),($B$6/$I$2))</f>
        <v/>
      </c>
      <c r="E902" s="2" t="str">
        <f>IF(A902="",IF(A901="","",SUM($E$6:E901)),C902+D902)</f>
        <v/>
      </c>
      <c r="G902" s="1" t="str">
        <f t="shared" si="111"/>
        <v/>
      </c>
      <c r="H902" s="2" t="str">
        <f t="shared" si="109"/>
        <v/>
      </c>
      <c r="I902" s="2" t="str">
        <f>IF(G902="",IF(G901="","",SUM($I$6:I901)),H902*$C$2/12)</f>
        <v/>
      </c>
      <c r="J902" s="2" t="str">
        <f>IF(G902="",IF(G901="","",SUM($J$6:J901)),K902-I902)</f>
        <v/>
      </c>
      <c r="K902" s="2" t="str">
        <f>IF(G902="",IF(G901="","",SUM(K$6:K901)),$H$6*(100%+$C$2/12)^$I$2*($C$2/12)/((100%+$C$2/12)^$I$2-1))</f>
        <v/>
      </c>
      <c r="P902" s="44" t="str">
        <f t="shared" si="112"/>
        <v/>
      </c>
      <c r="Q902" s="44" t="str">
        <f t="shared" si="110"/>
        <v/>
      </c>
      <c r="R902" s="2" t="str">
        <f t="shared" si="114"/>
        <v/>
      </c>
      <c r="S902" s="12" t="str">
        <f t="shared" si="113"/>
        <v/>
      </c>
    </row>
    <row r="903" spans="1:19" x14ac:dyDescent="0.35">
      <c r="A903" s="1" t="str">
        <f t="shared" si="107"/>
        <v/>
      </c>
      <c r="B903" s="2" t="str">
        <f t="shared" si="108"/>
        <v/>
      </c>
      <c r="C903" s="2" t="str">
        <f>IF(A903="",IF(A902="","",SUM($C$6:C902)),B903*$C$2/12)</f>
        <v/>
      </c>
      <c r="D903" s="2" t="str">
        <f>IF(A903="",IF(A902="","",SUM($D$6:D902)),($B$6/$I$2))</f>
        <v/>
      </c>
      <c r="E903" s="2" t="str">
        <f>IF(A903="",IF(A902="","",SUM($E$6:E902)),C903+D903)</f>
        <v/>
      </c>
      <c r="G903" s="1" t="str">
        <f t="shared" si="111"/>
        <v/>
      </c>
      <c r="H903" s="2" t="str">
        <f t="shared" si="109"/>
        <v/>
      </c>
      <c r="I903" s="2" t="str">
        <f>IF(G903="",IF(G902="","",SUM($I$6:I902)),H903*$C$2/12)</f>
        <v/>
      </c>
      <c r="J903" s="2" t="str">
        <f>IF(G903="",IF(G902="","",SUM($J$6:J902)),K903-I903)</f>
        <v/>
      </c>
      <c r="K903" s="2" t="str">
        <f>IF(G903="",IF(G902="","",SUM(K$6:K902)),$H$6*(100%+$C$2/12)^$I$2*($C$2/12)/((100%+$C$2/12)^$I$2-1))</f>
        <v/>
      </c>
      <c r="P903" s="44" t="str">
        <f t="shared" si="112"/>
        <v/>
      </c>
      <c r="Q903" s="44" t="str">
        <f t="shared" si="110"/>
        <v/>
      </c>
      <c r="R903" s="2" t="str">
        <f t="shared" si="114"/>
        <v/>
      </c>
      <c r="S903" s="12" t="str">
        <f t="shared" si="113"/>
        <v/>
      </c>
    </row>
    <row r="904" spans="1:19" x14ac:dyDescent="0.35">
      <c r="A904" s="1" t="str">
        <f t="shared" ref="A904:A967" si="115">IF($A903="","",IF($I$2&gt;=$A903+1,$A903+1,""))</f>
        <v/>
      </c>
      <c r="B904" s="2" t="str">
        <f t="shared" ref="B904:B967" si="116">IF(A904="",IF(A903="","","samtals"),B903-D903)</f>
        <v/>
      </c>
      <c r="C904" s="2" t="str">
        <f>IF(A904="",IF(A903="","",SUM($C$6:C903)),B904*$C$2/12)</f>
        <v/>
      </c>
      <c r="D904" s="2" t="str">
        <f>IF(A904="",IF(A903="","",SUM($D$6:D903)),($B$6/$I$2))</f>
        <v/>
      </c>
      <c r="E904" s="2" t="str">
        <f>IF(A904="",IF(A903="","",SUM($E$6:E903)),C904+D904)</f>
        <v/>
      </c>
      <c r="G904" s="1" t="str">
        <f t="shared" si="111"/>
        <v/>
      </c>
      <c r="H904" s="2" t="str">
        <f t="shared" ref="H904:H967" si="117">IF(G904="",IF(G903="","","samtals"),H903-J903)</f>
        <v/>
      </c>
      <c r="I904" s="2" t="str">
        <f>IF(G904="",IF(G903="","",SUM($I$6:I903)),H904*$C$2/12)</f>
        <v/>
      </c>
      <c r="J904" s="2" t="str">
        <f>IF(G904="",IF(G903="","",SUM($J$6:J903)),K904-I904)</f>
        <v/>
      </c>
      <c r="K904" s="2" t="str">
        <f>IF(G904="",IF(G903="","",SUM(K$6:K903)),$H$6*(100%+$C$2/12)^$I$2*($C$2/12)/((100%+$C$2/12)^$I$2-1))</f>
        <v/>
      </c>
      <c r="P904" s="44" t="str">
        <f t="shared" si="112"/>
        <v/>
      </c>
      <c r="Q904" s="44" t="str">
        <f t="shared" ref="Q904:Q967" si="118">IF(A904="","", (E904-E903)/E903)</f>
        <v/>
      </c>
      <c r="R904" s="2" t="str">
        <f t="shared" si="114"/>
        <v/>
      </c>
      <c r="S904" s="12" t="str">
        <f t="shared" si="113"/>
        <v/>
      </c>
    </row>
    <row r="905" spans="1:19" x14ac:dyDescent="0.35">
      <c r="A905" s="1" t="str">
        <f t="shared" si="115"/>
        <v/>
      </c>
      <c r="B905" s="2" t="str">
        <f t="shared" si="116"/>
        <v/>
      </c>
      <c r="C905" s="2" t="str">
        <f>IF(A905="",IF(A904="","",SUM($C$6:C904)),B905*$C$2/12)</f>
        <v/>
      </c>
      <c r="D905" s="2" t="str">
        <f>IF(A905="",IF(A904="","",SUM($D$6:D904)),($B$6/$I$2))</f>
        <v/>
      </c>
      <c r="E905" s="2" t="str">
        <f>IF(A905="",IF(A904="","",SUM($E$6:E904)),C905+D905)</f>
        <v/>
      </c>
      <c r="G905" s="1" t="str">
        <f t="shared" ref="G905:G968" si="119">IF($A904="","",IF($I$2&gt;=$A904+1,$A904+1,""))</f>
        <v/>
      </c>
      <c r="H905" s="2" t="str">
        <f t="shared" si="117"/>
        <v/>
      </c>
      <c r="I905" s="2" t="str">
        <f>IF(G905="",IF(G904="","",SUM($I$6:I904)),H905*$C$2/12)</f>
        <v/>
      </c>
      <c r="J905" s="2" t="str">
        <f>IF(G905="",IF(G904="","",SUM($J$6:J904)),K905-I905)</f>
        <v/>
      </c>
      <c r="K905" s="2" t="str">
        <f>IF(G905="",IF(G904="","",SUM(K$6:K904)),$H$6*(100%+$C$2/12)^$I$2*($C$2/12)/((100%+$C$2/12)^$I$2-1))</f>
        <v/>
      </c>
      <c r="P905" s="44" t="str">
        <f t="shared" si="112"/>
        <v/>
      </c>
      <c r="Q905" s="44" t="str">
        <f t="shared" si="118"/>
        <v/>
      </c>
      <c r="R905" s="2" t="str">
        <f t="shared" si="114"/>
        <v/>
      </c>
      <c r="S905" s="12" t="str">
        <f t="shared" si="113"/>
        <v/>
      </c>
    </row>
    <row r="906" spans="1:19" x14ac:dyDescent="0.35">
      <c r="A906" s="1" t="str">
        <f t="shared" si="115"/>
        <v/>
      </c>
      <c r="B906" s="2" t="str">
        <f t="shared" si="116"/>
        <v/>
      </c>
      <c r="C906" s="2" t="str">
        <f>IF(A906="",IF(A905="","",SUM($C$6:C905)),B906*$C$2/12)</f>
        <v/>
      </c>
      <c r="D906" s="2" t="str">
        <f>IF(A906="",IF(A905="","",SUM($D$6:D905)),($B$6/$I$2))</f>
        <v/>
      </c>
      <c r="E906" s="2" t="str">
        <f>IF(A906="",IF(A905="","",SUM($E$6:E905)),C906+D906)</f>
        <v/>
      </c>
      <c r="G906" s="1" t="str">
        <f t="shared" si="119"/>
        <v/>
      </c>
      <c r="H906" s="2" t="str">
        <f t="shared" si="117"/>
        <v/>
      </c>
      <c r="I906" s="2" t="str">
        <f>IF(G906="",IF(G905="","",SUM($I$6:I905)),H906*$C$2/12)</f>
        <v/>
      </c>
      <c r="J906" s="2" t="str">
        <f>IF(G906="",IF(G905="","",SUM($J$6:J905)),K906-I906)</f>
        <v/>
      </c>
      <c r="K906" s="2" t="str">
        <f>IF(G906="",IF(G905="","",SUM(K$6:K905)),$H$6*(100%+$C$2/12)^$I$2*($C$2/12)/((100%+$C$2/12)^$I$2-1))</f>
        <v/>
      </c>
      <c r="P906" s="44" t="str">
        <f t="shared" si="112"/>
        <v/>
      </c>
      <c r="Q906" s="44" t="str">
        <f t="shared" si="118"/>
        <v/>
      </c>
      <c r="R906" s="2" t="str">
        <f t="shared" si="114"/>
        <v/>
      </c>
      <c r="S906" s="12" t="str">
        <f t="shared" si="113"/>
        <v/>
      </c>
    </row>
    <row r="907" spans="1:19" x14ac:dyDescent="0.35">
      <c r="A907" s="1" t="str">
        <f t="shared" si="115"/>
        <v/>
      </c>
      <c r="B907" s="2" t="str">
        <f t="shared" si="116"/>
        <v/>
      </c>
      <c r="C907" s="2" t="str">
        <f>IF(A907="",IF(A906="","",SUM($C$6:C906)),B907*$C$2/12)</f>
        <v/>
      </c>
      <c r="D907" s="2" t="str">
        <f>IF(A907="",IF(A906="","",SUM($D$6:D906)),($B$6/$I$2))</f>
        <v/>
      </c>
      <c r="E907" s="2" t="str">
        <f>IF(A907="",IF(A906="","",SUM($E$6:E906)),C907+D907)</f>
        <v/>
      </c>
      <c r="G907" s="1" t="str">
        <f t="shared" si="119"/>
        <v/>
      </c>
      <c r="H907" s="2" t="str">
        <f t="shared" si="117"/>
        <v/>
      </c>
      <c r="I907" s="2" t="str">
        <f>IF(G907="",IF(G906="","",SUM($I$6:I906)),H907*$C$2/12)</f>
        <v/>
      </c>
      <c r="J907" s="2" t="str">
        <f>IF(G907="",IF(G906="","",SUM($J$6:J906)),K907-I907)</f>
        <v/>
      </c>
      <c r="K907" s="2" t="str">
        <f>IF(G907="",IF(G906="","",SUM(K$6:K906)),$H$6*(100%+$C$2/12)^$I$2*($C$2/12)/((100%+$C$2/12)^$I$2-1))</f>
        <v/>
      </c>
      <c r="P907" s="44" t="str">
        <f t="shared" si="112"/>
        <v/>
      </c>
      <c r="Q907" s="44" t="str">
        <f t="shared" si="118"/>
        <v/>
      </c>
      <c r="R907" s="2" t="str">
        <f t="shared" si="114"/>
        <v/>
      </c>
      <c r="S907" s="12" t="str">
        <f t="shared" si="113"/>
        <v/>
      </c>
    </row>
    <row r="908" spans="1:19" x14ac:dyDescent="0.35">
      <c r="A908" s="1" t="str">
        <f t="shared" si="115"/>
        <v/>
      </c>
      <c r="B908" s="2" t="str">
        <f t="shared" si="116"/>
        <v/>
      </c>
      <c r="C908" s="2" t="str">
        <f>IF(A908="",IF(A907="","",SUM($C$6:C907)),B908*$C$2/12)</f>
        <v/>
      </c>
      <c r="D908" s="2" t="str">
        <f>IF(A908="",IF(A907="","",SUM($D$6:D907)),($B$6/$I$2))</f>
        <v/>
      </c>
      <c r="E908" s="2" t="str">
        <f>IF(A908="",IF(A907="","",SUM($E$6:E907)),C908+D908)</f>
        <v/>
      </c>
      <c r="G908" s="1" t="str">
        <f t="shared" si="119"/>
        <v/>
      </c>
      <c r="H908" s="2" t="str">
        <f t="shared" si="117"/>
        <v/>
      </c>
      <c r="I908" s="2" t="str">
        <f>IF(G908="",IF(G907="","",SUM($I$6:I907)),H908*$C$2/12)</f>
        <v/>
      </c>
      <c r="J908" s="2" t="str">
        <f>IF(G908="",IF(G907="","",SUM($J$6:J907)),K908-I908)</f>
        <v/>
      </c>
      <c r="K908" s="2" t="str">
        <f>IF(G908="",IF(G907="","",SUM(K$6:K907)),$H$6*(100%+$C$2/12)^$I$2*($C$2/12)/((100%+$C$2/12)^$I$2-1))</f>
        <v/>
      </c>
      <c r="P908" s="44" t="str">
        <f t="shared" si="112"/>
        <v/>
      </c>
      <c r="Q908" s="44" t="str">
        <f t="shared" si="118"/>
        <v/>
      </c>
      <c r="R908" s="2" t="str">
        <f t="shared" si="114"/>
        <v/>
      </c>
      <c r="S908" s="12" t="str">
        <f t="shared" si="113"/>
        <v/>
      </c>
    </row>
    <row r="909" spans="1:19" x14ac:dyDescent="0.35">
      <c r="A909" s="1" t="str">
        <f t="shared" si="115"/>
        <v/>
      </c>
      <c r="B909" s="2" t="str">
        <f t="shared" si="116"/>
        <v/>
      </c>
      <c r="C909" s="2" t="str">
        <f>IF(A909="",IF(A908="","",SUM($C$6:C908)),B909*$C$2/12)</f>
        <v/>
      </c>
      <c r="D909" s="2" t="str">
        <f>IF(A909="",IF(A908="","",SUM($D$6:D908)),($B$6/$I$2))</f>
        <v/>
      </c>
      <c r="E909" s="2" t="str">
        <f>IF(A909="",IF(A908="","",SUM($E$6:E908)),C909+D909)</f>
        <v/>
      </c>
      <c r="G909" s="1" t="str">
        <f t="shared" si="119"/>
        <v/>
      </c>
      <c r="H909" s="2" t="str">
        <f t="shared" si="117"/>
        <v/>
      </c>
      <c r="I909" s="2" t="str">
        <f>IF(G909="",IF(G908="","",SUM($I$6:I908)),H909*$C$2/12)</f>
        <v/>
      </c>
      <c r="J909" s="2" t="str">
        <f>IF(G909="",IF(G908="","",SUM($J$6:J908)),K909-I909)</f>
        <v/>
      </c>
      <c r="K909" s="2" t="str">
        <f>IF(G909="",IF(G908="","",SUM(K$6:K908)),$H$6*(100%+$C$2/12)^$I$2*($C$2/12)/((100%+$C$2/12)^$I$2-1))</f>
        <v/>
      </c>
      <c r="P909" s="44" t="str">
        <f t="shared" si="112"/>
        <v/>
      </c>
      <c r="Q909" s="44" t="str">
        <f t="shared" si="118"/>
        <v/>
      </c>
      <c r="R909" s="2" t="str">
        <f t="shared" si="114"/>
        <v/>
      </c>
      <c r="S909" s="12" t="str">
        <f t="shared" si="113"/>
        <v/>
      </c>
    </row>
    <row r="910" spans="1:19" x14ac:dyDescent="0.35">
      <c r="A910" s="1" t="str">
        <f t="shared" si="115"/>
        <v/>
      </c>
      <c r="B910" s="2" t="str">
        <f t="shared" si="116"/>
        <v/>
      </c>
      <c r="C910" s="2" t="str">
        <f>IF(A910="",IF(A909="","",SUM($C$6:C909)),B910*$C$2/12)</f>
        <v/>
      </c>
      <c r="D910" s="2" t="str">
        <f>IF(A910="",IF(A909="","",SUM($D$6:D909)),($B$6/$I$2))</f>
        <v/>
      </c>
      <c r="E910" s="2" t="str">
        <f>IF(A910="",IF(A909="","",SUM($E$6:E909)),C910+D910)</f>
        <v/>
      </c>
      <c r="G910" s="1" t="str">
        <f t="shared" si="119"/>
        <v/>
      </c>
      <c r="H910" s="2" t="str">
        <f t="shared" si="117"/>
        <v/>
      </c>
      <c r="I910" s="2" t="str">
        <f>IF(G910="",IF(G909="","",SUM($I$6:I909)),H910*$C$2/12)</f>
        <v/>
      </c>
      <c r="J910" s="2" t="str">
        <f>IF(G910="",IF(G909="","",SUM($J$6:J909)),K910-I910)</f>
        <v/>
      </c>
      <c r="K910" s="2" t="str">
        <f>IF(G910="",IF(G909="","",SUM(K$6:K909)),$H$6*(100%+$C$2/12)^$I$2*($C$2/12)/((100%+$C$2/12)^$I$2-1))</f>
        <v/>
      </c>
      <c r="P910" s="44" t="str">
        <f t="shared" si="112"/>
        <v/>
      </c>
      <c r="Q910" s="44" t="str">
        <f t="shared" si="118"/>
        <v/>
      </c>
      <c r="R910" s="2" t="str">
        <f t="shared" si="114"/>
        <v/>
      </c>
      <c r="S910" s="12" t="str">
        <f t="shared" si="113"/>
        <v/>
      </c>
    </row>
    <row r="911" spans="1:19" x14ac:dyDescent="0.35">
      <c r="A911" s="1" t="str">
        <f t="shared" si="115"/>
        <v/>
      </c>
      <c r="B911" s="2" t="str">
        <f t="shared" si="116"/>
        <v/>
      </c>
      <c r="C911" s="2" t="str">
        <f>IF(A911="",IF(A910="","",SUM($C$6:C910)),B911*$C$2/12)</f>
        <v/>
      </c>
      <c r="D911" s="2" t="str">
        <f>IF(A911="",IF(A910="","",SUM($D$6:D910)),($B$6/$I$2))</f>
        <v/>
      </c>
      <c r="E911" s="2" t="str">
        <f>IF(A911="",IF(A910="","",SUM($E$6:E910)),C911+D911)</f>
        <v/>
      </c>
      <c r="G911" s="1" t="str">
        <f t="shared" si="119"/>
        <v/>
      </c>
      <c r="H911" s="2" t="str">
        <f t="shared" si="117"/>
        <v/>
      </c>
      <c r="I911" s="2" t="str">
        <f>IF(G911="",IF(G910="","",SUM($I$6:I910)),H911*$C$2/12)</f>
        <v/>
      </c>
      <c r="J911" s="2" t="str">
        <f>IF(G911="",IF(G910="","",SUM($J$6:J910)),K911-I911)</f>
        <v/>
      </c>
      <c r="K911" s="2" t="str">
        <f>IF(G911="",IF(G910="","",SUM(K$6:K910)),$H$6*(100%+$C$2/12)^$I$2*($C$2/12)/((100%+$C$2/12)^$I$2-1))</f>
        <v/>
      </c>
      <c r="P911" s="44" t="str">
        <f t="shared" si="112"/>
        <v/>
      </c>
      <c r="Q911" s="44" t="str">
        <f t="shared" si="118"/>
        <v/>
      </c>
      <c r="R911" s="2" t="str">
        <f t="shared" si="114"/>
        <v/>
      </c>
      <c r="S911" s="12" t="str">
        <f t="shared" si="113"/>
        <v/>
      </c>
    </row>
    <row r="912" spans="1:19" x14ac:dyDescent="0.35">
      <c r="A912" s="1" t="str">
        <f t="shared" si="115"/>
        <v/>
      </c>
      <c r="B912" s="2" t="str">
        <f t="shared" si="116"/>
        <v/>
      </c>
      <c r="C912" s="2" t="str">
        <f>IF(A912="",IF(A911="","",SUM($C$6:C911)),B912*$C$2/12)</f>
        <v/>
      </c>
      <c r="D912" s="2" t="str">
        <f>IF(A912="",IF(A911="","",SUM($D$6:D911)),($B$6/$I$2))</f>
        <v/>
      </c>
      <c r="E912" s="2" t="str">
        <f>IF(A912="",IF(A911="","",SUM($E$6:E911)),C912+D912)</f>
        <v/>
      </c>
      <c r="G912" s="1" t="str">
        <f t="shared" si="119"/>
        <v/>
      </c>
      <c r="H912" s="2" t="str">
        <f t="shared" si="117"/>
        <v/>
      </c>
      <c r="I912" s="2" t="str">
        <f>IF(G912="",IF(G911="","",SUM($I$6:I911)),H912*$C$2/12)</f>
        <v/>
      </c>
      <c r="J912" s="2" t="str">
        <f>IF(G912="",IF(G911="","",SUM($J$6:J911)),K912-I912)</f>
        <v/>
      </c>
      <c r="K912" s="2" t="str">
        <f>IF(G912="",IF(G911="","",SUM(K$6:K911)),$H$6*(100%+$C$2/12)^$I$2*($C$2/12)/((100%+$C$2/12)^$I$2-1))</f>
        <v/>
      </c>
      <c r="P912" s="44" t="str">
        <f t="shared" si="112"/>
        <v/>
      </c>
      <c r="Q912" s="44" t="str">
        <f t="shared" si="118"/>
        <v/>
      </c>
      <c r="R912" s="2" t="str">
        <f t="shared" si="114"/>
        <v/>
      </c>
      <c r="S912" s="12" t="str">
        <f t="shared" si="113"/>
        <v/>
      </c>
    </row>
    <row r="913" spans="1:19" x14ac:dyDescent="0.35">
      <c r="A913" s="1" t="str">
        <f t="shared" si="115"/>
        <v/>
      </c>
      <c r="B913" s="2" t="str">
        <f t="shared" si="116"/>
        <v/>
      </c>
      <c r="C913" s="2" t="str">
        <f>IF(A913="",IF(A912="","",SUM($C$6:C912)),B913*$C$2/12)</f>
        <v/>
      </c>
      <c r="D913" s="2" t="str">
        <f>IF(A913="",IF(A912="","",SUM($D$6:D912)),($B$6/$I$2))</f>
        <v/>
      </c>
      <c r="E913" s="2" t="str">
        <f>IF(A913="",IF(A912="","",SUM($E$6:E912)),C913+D913)</f>
        <v/>
      </c>
      <c r="G913" s="1" t="str">
        <f t="shared" si="119"/>
        <v/>
      </c>
      <c r="H913" s="2" t="str">
        <f t="shared" si="117"/>
        <v/>
      </c>
      <c r="I913" s="2" t="str">
        <f>IF(G913="",IF(G912="","",SUM($I$6:I912)),H913*$C$2/12)</f>
        <v/>
      </c>
      <c r="J913" s="2" t="str">
        <f>IF(G913="",IF(G912="","",SUM($J$6:J912)),K913-I913)</f>
        <v/>
      </c>
      <c r="K913" s="2" t="str">
        <f>IF(G913="",IF(G912="","",SUM(K$6:K912)),$H$6*(100%+$C$2/12)^$I$2*($C$2/12)/((100%+$C$2/12)^$I$2-1))</f>
        <v/>
      </c>
      <c r="P913" s="44" t="str">
        <f t="shared" si="112"/>
        <v/>
      </c>
      <c r="Q913" s="44" t="str">
        <f t="shared" si="118"/>
        <v/>
      </c>
      <c r="R913" s="2" t="str">
        <f t="shared" si="114"/>
        <v/>
      </c>
      <c r="S913" s="12" t="str">
        <f t="shared" si="113"/>
        <v/>
      </c>
    </row>
    <row r="914" spans="1:19" x14ac:dyDescent="0.35">
      <c r="A914" s="1" t="str">
        <f t="shared" si="115"/>
        <v/>
      </c>
      <c r="B914" s="2" t="str">
        <f t="shared" si="116"/>
        <v/>
      </c>
      <c r="C914" s="2" t="str">
        <f>IF(A914="",IF(A913="","",SUM($C$6:C913)),B914*$C$2/12)</f>
        <v/>
      </c>
      <c r="D914" s="2" t="str">
        <f>IF(A914="",IF(A913="","",SUM($D$6:D913)),($B$6/$I$2))</f>
        <v/>
      </c>
      <c r="E914" s="2" t="str">
        <f>IF(A914="",IF(A913="","",SUM($E$6:E913)),C914+D914)</f>
        <v/>
      </c>
      <c r="G914" s="1" t="str">
        <f t="shared" si="119"/>
        <v/>
      </c>
      <c r="H914" s="2" t="str">
        <f t="shared" si="117"/>
        <v/>
      </c>
      <c r="I914" s="2" t="str">
        <f>IF(G914="",IF(G913="","",SUM($I$6:I913)),H914*$C$2/12)</f>
        <v/>
      </c>
      <c r="J914" s="2" t="str">
        <f>IF(G914="",IF(G913="","",SUM($J$6:J913)),K914-I914)</f>
        <v/>
      </c>
      <c r="K914" s="2" t="str">
        <f>IF(G914="",IF(G913="","",SUM(K$6:K913)),$H$6*(100%+$C$2/12)^$I$2*($C$2/12)/((100%+$C$2/12)^$I$2-1))</f>
        <v/>
      </c>
      <c r="P914" s="44" t="str">
        <f t="shared" si="112"/>
        <v/>
      </c>
      <c r="Q914" s="44" t="str">
        <f t="shared" si="118"/>
        <v/>
      </c>
      <c r="R914" s="2" t="str">
        <f t="shared" si="114"/>
        <v/>
      </c>
      <c r="S914" s="12" t="str">
        <f t="shared" si="113"/>
        <v/>
      </c>
    </row>
    <row r="915" spans="1:19" x14ac:dyDescent="0.35">
      <c r="A915" s="1" t="str">
        <f t="shared" si="115"/>
        <v/>
      </c>
      <c r="B915" s="2" t="str">
        <f t="shared" si="116"/>
        <v/>
      </c>
      <c r="C915" s="2" t="str">
        <f>IF(A915="",IF(A914="","",SUM($C$6:C914)),B915*$C$2/12)</f>
        <v/>
      </c>
      <c r="D915" s="2" t="str">
        <f>IF(A915="",IF(A914="","",SUM($D$6:D914)),($B$6/$I$2))</f>
        <v/>
      </c>
      <c r="E915" s="2" t="str">
        <f>IF(A915="",IF(A914="","",SUM($E$6:E914)),C915+D915)</f>
        <v/>
      </c>
      <c r="G915" s="1" t="str">
        <f t="shared" si="119"/>
        <v/>
      </c>
      <c r="H915" s="2" t="str">
        <f t="shared" si="117"/>
        <v/>
      </c>
      <c r="I915" s="2" t="str">
        <f>IF(G915="",IF(G914="","",SUM($I$6:I914)),H915*$C$2/12)</f>
        <v/>
      </c>
      <c r="J915" s="2" t="str">
        <f>IF(G915="",IF(G914="","",SUM($J$6:J914)),K915-I915)</f>
        <v/>
      </c>
      <c r="K915" s="2" t="str">
        <f>IF(G915="",IF(G914="","",SUM(K$6:K914)),$H$6*(100%+$C$2/12)^$I$2*($C$2/12)/((100%+$C$2/12)^$I$2-1))</f>
        <v/>
      </c>
      <c r="P915" s="44" t="str">
        <f>IF(A915="","",D915/B915)</f>
        <v/>
      </c>
      <c r="Q915" s="44" t="str">
        <f t="shared" si="118"/>
        <v/>
      </c>
      <c r="R915" s="2" t="str">
        <f t="shared" si="114"/>
        <v/>
      </c>
      <c r="S915" s="12" t="str">
        <f t="shared" si="113"/>
        <v/>
      </c>
    </row>
    <row r="916" spans="1:19" x14ac:dyDescent="0.35">
      <c r="A916" s="1" t="str">
        <f t="shared" si="115"/>
        <v/>
      </c>
      <c r="B916" s="2" t="str">
        <f t="shared" si="116"/>
        <v/>
      </c>
      <c r="C916" s="2" t="str">
        <f>IF(A916="",IF(A915="","",SUM($C$6:C915)),B916*$C$2/12)</f>
        <v/>
      </c>
      <c r="D916" s="2" t="str">
        <f>IF(A916="",IF(A915="","",SUM($D$6:D915)),($B$6/$I$2))</f>
        <v/>
      </c>
      <c r="E916" s="2" t="str">
        <f>IF(A916="",IF(A915="","",SUM($E$6:E915)),C916+D916)</f>
        <v/>
      </c>
      <c r="G916" s="1" t="str">
        <f t="shared" si="119"/>
        <v/>
      </c>
      <c r="H916" s="2" t="str">
        <f t="shared" si="117"/>
        <v/>
      </c>
      <c r="I916" s="2" t="str">
        <f>IF(G916="",IF(G915="","",SUM($I$6:I915)),H916*$C$2/12)</f>
        <v/>
      </c>
      <c r="J916" s="2" t="str">
        <f>IF(G916="",IF(G915="","",SUM($J$6:J915)),K916-I916)</f>
        <v/>
      </c>
      <c r="K916" s="2" t="str">
        <f>IF(G916="",IF(G915="","",SUM(K$6:K915)),$H$6*(100%+$C$2/12)^$I$2*($C$2/12)/((100%+$C$2/12)^$I$2-1))</f>
        <v/>
      </c>
      <c r="P916" s="44" t="str">
        <f t="shared" ref="P916:P979" si="120">IF(A916="","",D916/B916)</f>
        <v/>
      </c>
      <c r="Q916" s="44" t="str">
        <f t="shared" si="118"/>
        <v/>
      </c>
      <c r="R916" s="2" t="str">
        <f t="shared" si="114"/>
        <v/>
      </c>
      <c r="S916" s="12" t="str">
        <f t="shared" si="113"/>
        <v/>
      </c>
    </row>
    <row r="917" spans="1:19" x14ac:dyDescent="0.35">
      <c r="A917" s="1" t="str">
        <f t="shared" si="115"/>
        <v/>
      </c>
      <c r="B917" s="2" t="str">
        <f t="shared" si="116"/>
        <v/>
      </c>
      <c r="C917" s="2" t="str">
        <f>IF(A917="",IF(A916="","",SUM($C$6:C916)),B917*$C$2/12)</f>
        <v/>
      </c>
      <c r="D917" s="2" t="str">
        <f>IF(A917="",IF(A916="","",SUM($D$6:D916)),($B$6/$I$2))</f>
        <v/>
      </c>
      <c r="E917" s="2" t="str">
        <f>IF(A917="",IF(A916="","",SUM($E$6:E916)),C917+D917)</f>
        <v/>
      </c>
      <c r="G917" s="1" t="str">
        <f t="shared" si="119"/>
        <v/>
      </c>
      <c r="H917" s="2" t="str">
        <f t="shared" si="117"/>
        <v/>
      </c>
      <c r="I917" s="2" t="str">
        <f>IF(G917="",IF(G916="","",SUM($I$6:I916)),H917*$C$2/12)</f>
        <v/>
      </c>
      <c r="J917" s="2" t="str">
        <f>IF(G917="",IF(G916="","",SUM($J$6:J916)),K917-I917)</f>
        <v/>
      </c>
      <c r="K917" s="2" t="str">
        <f>IF(G917="",IF(G916="","",SUM(K$6:K916)),$H$6*(100%+$C$2/12)^$I$2*($C$2/12)/((100%+$C$2/12)^$I$2-1))</f>
        <v/>
      </c>
      <c r="P917" s="44" t="str">
        <f t="shared" si="120"/>
        <v/>
      </c>
      <c r="Q917" s="44" t="str">
        <f t="shared" si="118"/>
        <v/>
      </c>
      <c r="R917" s="2" t="str">
        <f t="shared" si="114"/>
        <v/>
      </c>
      <c r="S917" s="12" t="str">
        <f t="shared" si="113"/>
        <v/>
      </c>
    </row>
    <row r="918" spans="1:19" x14ac:dyDescent="0.35">
      <c r="A918" s="1" t="str">
        <f t="shared" si="115"/>
        <v/>
      </c>
      <c r="B918" s="2" t="str">
        <f t="shared" si="116"/>
        <v/>
      </c>
      <c r="C918" s="2" t="str">
        <f>IF(A918="",IF(A917="","",SUM($C$6:C917)),B918*$C$2/12)</f>
        <v/>
      </c>
      <c r="D918" s="2" t="str">
        <f>IF(A918="",IF(A917="","",SUM($D$6:D917)),($B$6/$I$2))</f>
        <v/>
      </c>
      <c r="E918" s="2" t="str">
        <f>IF(A918="",IF(A917="","",SUM($E$6:E917)),C918+D918)</f>
        <v/>
      </c>
      <c r="G918" s="1" t="str">
        <f t="shared" si="119"/>
        <v/>
      </c>
      <c r="H918" s="2" t="str">
        <f t="shared" si="117"/>
        <v/>
      </c>
      <c r="I918" s="2" t="str">
        <f>IF(G918="",IF(G917="","",SUM($I$6:I917)),H918*$C$2/12)</f>
        <v/>
      </c>
      <c r="J918" s="2" t="str">
        <f>IF(G918="",IF(G917="","",SUM($J$6:J917)),K918-I918)</f>
        <v/>
      </c>
      <c r="K918" s="2" t="str">
        <f>IF(G918="",IF(G917="","",SUM(K$6:K917)),$H$6*(100%+$C$2/12)^$I$2*($C$2/12)/((100%+$C$2/12)^$I$2-1))</f>
        <v/>
      </c>
      <c r="P918" s="44" t="str">
        <f t="shared" si="120"/>
        <v/>
      </c>
      <c r="Q918" s="44" t="str">
        <f t="shared" si="118"/>
        <v/>
      </c>
      <c r="R918" s="2" t="str">
        <f t="shared" si="114"/>
        <v/>
      </c>
      <c r="S918" s="12" t="str">
        <f t="shared" si="113"/>
        <v/>
      </c>
    </row>
    <row r="919" spans="1:19" x14ac:dyDescent="0.35">
      <c r="A919" s="1" t="str">
        <f t="shared" si="115"/>
        <v/>
      </c>
      <c r="B919" s="2" t="str">
        <f t="shared" si="116"/>
        <v/>
      </c>
      <c r="C919" s="2" t="str">
        <f>IF(A919="",IF(A918="","",SUM($C$6:C918)),B919*$C$2/12)</f>
        <v/>
      </c>
      <c r="D919" s="2" t="str">
        <f>IF(A919="",IF(A918="","",SUM($D$6:D918)),($B$6/$I$2))</f>
        <v/>
      </c>
      <c r="E919" s="2" t="str">
        <f>IF(A919="",IF(A918="","",SUM($E$6:E918)),C919+D919)</f>
        <v/>
      </c>
      <c r="G919" s="1" t="str">
        <f t="shared" si="119"/>
        <v/>
      </c>
      <c r="H919" s="2" t="str">
        <f t="shared" si="117"/>
        <v/>
      </c>
      <c r="I919" s="2" t="str">
        <f>IF(G919="",IF(G918="","",SUM($I$6:I918)),H919*$C$2/12)</f>
        <v/>
      </c>
      <c r="J919" s="2" t="str">
        <f>IF(G919="",IF(G918="","",SUM($J$6:J918)),K919-I919)</f>
        <v/>
      </c>
      <c r="K919" s="2" t="str">
        <f>IF(G919="",IF(G918="","",SUM(K$6:K918)),$H$6*(100%+$C$2/12)^$I$2*($C$2/12)/((100%+$C$2/12)^$I$2-1))</f>
        <v/>
      </c>
      <c r="P919" s="44" t="str">
        <f t="shared" si="120"/>
        <v/>
      </c>
      <c r="Q919" s="44" t="str">
        <f t="shared" si="118"/>
        <v/>
      </c>
      <c r="R919" s="2" t="str">
        <f t="shared" si="114"/>
        <v/>
      </c>
      <c r="S919" s="12" t="str">
        <f t="shared" si="113"/>
        <v/>
      </c>
    </row>
    <row r="920" spans="1:19" x14ac:dyDescent="0.35">
      <c r="A920" s="1" t="str">
        <f t="shared" si="115"/>
        <v/>
      </c>
      <c r="B920" s="2" t="str">
        <f t="shared" si="116"/>
        <v/>
      </c>
      <c r="C920" s="2" t="str">
        <f>IF(A920="",IF(A919="","",SUM($C$6:C919)),B920*$C$2/12)</f>
        <v/>
      </c>
      <c r="D920" s="2" t="str">
        <f>IF(A920="",IF(A919="","",SUM($D$6:D919)),($B$6/$I$2))</f>
        <v/>
      </c>
      <c r="E920" s="2" t="str">
        <f>IF(A920="",IF(A919="","",SUM($E$6:E919)),C920+D920)</f>
        <v/>
      </c>
      <c r="G920" s="1" t="str">
        <f t="shared" si="119"/>
        <v/>
      </c>
      <c r="H920" s="2" t="str">
        <f t="shared" si="117"/>
        <v/>
      </c>
      <c r="I920" s="2" t="str">
        <f>IF(G920="",IF(G919="","",SUM($I$6:I919)),H920*$C$2/12)</f>
        <v/>
      </c>
      <c r="J920" s="2" t="str">
        <f>IF(G920="",IF(G919="","",SUM($J$6:J919)),K920-I920)</f>
        <v/>
      </c>
      <c r="K920" s="2" t="str">
        <f>IF(G920="",IF(G919="","",SUM(K$6:K919)),$H$6*(100%+$C$2/12)^$I$2*($C$2/12)/((100%+$C$2/12)^$I$2-1))</f>
        <v/>
      </c>
      <c r="P920" s="44" t="str">
        <f t="shared" si="120"/>
        <v/>
      </c>
      <c r="Q920" s="44" t="str">
        <f t="shared" si="118"/>
        <v/>
      </c>
      <c r="R920" s="2" t="str">
        <f t="shared" si="114"/>
        <v/>
      </c>
      <c r="S920" s="12" t="str">
        <f t="shared" si="113"/>
        <v/>
      </c>
    </row>
    <row r="921" spans="1:19" x14ac:dyDescent="0.35">
      <c r="A921" s="1" t="str">
        <f t="shared" si="115"/>
        <v/>
      </c>
      <c r="B921" s="2" t="str">
        <f t="shared" si="116"/>
        <v/>
      </c>
      <c r="C921" s="2" t="str">
        <f>IF(A921="",IF(A920="","",SUM($C$6:C920)),B921*$C$2/12)</f>
        <v/>
      </c>
      <c r="D921" s="2" t="str">
        <f>IF(A921="",IF(A920="","",SUM($D$6:D920)),($B$6/$I$2))</f>
        <v/>
      </c>
      <c r="E921" s="2" t="str">
        <f>IF(A921="",IF(A920="","",SUM($E$6:E920)),C921+D921)</f>
        <v/>
      </c>
      <c r="G921" s="1" t="str">
        <f t="shared" si="119"/>
        <v/>
      </c>
      <c r="H921" s="2" t="str">
        <f t="shared" si="117"/>
        <v/>
      </c>
      <c r="I921" s="2" t="str">
        <f>IF(G921="",IF(G920="","",SUM($I$6:I920)),H921*$C$2/12)</f>
        <v/>
      </c>
      <c r="J921" s="2" t="str">
        <f>IF(G921="",IF(G920="","",SUM($J$6:J920)),K921-I921)</f>
        <v/>
      </c>
      <c r="K921" s="2" t="str">
        <f>IF(G921="",IF(G920="","",SUM(K$6:K920)),$H$6*(100%+$C$2/12)^$I$2*($C$2/12)/((100%+$C$2/12)^$I$2-1))</f>
        <v/>
      </c>
      <c r="P921" s="44" t="str">
        <f t="shared" si="120"/>
        <v/>
      </c>
      <c r="Q921" s="44" t="str">
        <f t="shared" si="118"/>
        <v/>
      </c>
      <c r="R921" s="2" t="str">
        <f t="shared" si="114"/>
        <v/>
      </c>
      <c r="S921" s="12" t="str">
        <f t="shared" si="113"/>
        <v/>
      </c>
    </row>
    <row r="922" spans="1:19" x14ac:dyDescent="0.35">
      <c r="A922" s="1" t="str">
        <f t="shared" si="115"/>
        <v/>
      </c>
      <c r="B922" s="2" t="str">
        <f t="shared" si="116"/>
        <v/>
      </c>
      <c r="C922" s="2" t="str">
        <f>IF(A922="",IF(A921="","",SUM($C$6:C921)),B922*$C$2/12)</f>
        <v/>
      </c>
      <c r="D922" s="2" t="str">
        <f>IF(A922="",IF(A921="","",SUM($D$6:D921)),($B$6/$I$2))</f>
        <v/>
      </c>
      <c r="E922" s="2" t="str">
        <f>IF(A922="",IF(A921="","",SUM($E$6:E921)),C922+D922)</f>
        <v/>
      </c>
      <c r="G922" s="1" t="str">
        <f t="shared" si="119"/>
        <v/>
      </c>
      <c r="H922" s="2" t="str">
        <f t="shared" si="117"/>
        <v/>
      </c>
      <c r="I922" s="2" t="str">
        <f>IF(G922="",IF(G921="","",SUM($I$6:I921)),H922*$C$2/12)</f>
        <v/>
      </c>
      <c r="J922" s="2" t="str">
        <f>IF(G922="",IF(G921="","",SUM($J$6:J921)),K922-I922)</f>
        <v/>
      </c>
      <c r="K922" s="2" t="str">
        <f>IF(G922="",IF(G921="","",SUM(K$6:K921)),$H$6*(100%+$C$2/12)^$I$2*($C$2/12)/((100%+$C$2/12)^$I$2-1))</f>
        <v/>
      </c>
      <c r="P922" s="44" t="str">
        <f t="shared" si="120"/>
        <v/>
      </c>
      <c r="Q922" s="44" t="str">
        <f t="shared" si="118"/>
        <v/>
      </c>
      <c r="R922" s="2" t="str">
        <f t="shared" si="114"/>
        <v/>
      </c>
      <c r="S922" s="12" t="str">
        <f t="shared" si="113"/>
        <v/>
      </c>
    </row>
    <row r="923" spans="1:19" x14ac:dyDescent="0.35">
      <c r="A923" s="1" t="str">
        <f t="shared" si="115"/>
        <v/>
      </c>
      <c r="B923" s="2" t="str">
        <f t="shared" si="116"/>
        <v/>
      </c>
      <c r="C923" s="2" t="str">
        <f>IF(A923="",IF(A922="","",SUM($C$6:C922)),B923*$C$2/12)</f>
        <v/>
      </c>
      <c r="D923" s="2" t="str">
        <f>IF(A923="",IF(A922="","",SUM($D$6:D922)),($B$6/$I$2))</f>
        <v/>
      </c>
      <c r="E923" s="2" t="str">
        <f>IF(A923="",IF(A922="","",SUM($E$6:E922)),C923+D923)</f>
        <v/>
      </c>
      <c r="G923" s="1" t="str">
        <f t="shared" si="119"/>
        <v/>
      </c>
      <c r="H923" s="2" t="str">
        <f t="shared" si="117"/>
        <v/>
      </c>
      <c r="I923" s="2" t="str">
        <f>IF(G923="",IF(G922="","",SUM($I$6:I922)),H923*$C$2/12)</f>
        <v/>
      </c>
      <c r="J923" s="2" t="str">
        <f>IF(G923="",IF(G922="","",SUM($J$6:J922)),K923-I923)</f>
        <v/>
      </c>
      <c r="K923" s="2" t="str">
        <f>IF(G923="",IF(G922="","",SUM(K$6:K922)),$H$6*(100%+$C$2/12)^$I$2*($C$2/12)/((100%+$C$2/12)^$I$2-1))</f>
        <v/>
      </c>
      <c r="P923" s="44" t="str">
        <f t="shared" si="120"/>
        <v/>
      </c>
      <c r="Q923" s="44" t="str">
        <f t="shared" si="118"/>
        <v/>
      </c>
      <c r="R923" s="2" t="str">
        <f t="shared" si="114"/>
        <v/>
      </c>
      <c r="S923" s="12" t="str">
        <f t="shared" si="113"/>
        <v/>
      </c>
    </row>
    <row r="924" spans="1:19" x14ac:dyDescent="0.35">
      <c r="A924" s="1" t="str">
        <f t="shared" si="115"/>
        <v/>
      </c>
      <c r="B924" s="2" t="str">
        <f t="shared" si="116"/>
        <v/>
      </c>
      <c r="C924" s="2" t="str">
        <f>IF(A924="",IF(A923="","",SUM($C$6:C923)),B924*$C$2/12)</f>
        <v/>
      </c>
      <c r="D924" s="2" t="str">
        <f>IF(A924="",IF(A923="","",SUM($D$6:D923)),($B$6/$I$2))</f>
        <v/>
      </c>
      <c r="E924" s="2" t="str">
        <f>IF(A924="",IF(A923="","",SUM($E$6:E923)),C924+D924)</f>
        <v/>
      </c>
      <c r="G924" s="1" t="str">
        <f t="shared" si="119"/>
        <v/>
      </c>
      <c r="H924" s="2" t="str">
        <f t="shared" si="117"/>
        <v/>
      </c>
      <c r="I924" s="2" t="str">
        <f>IF(G924="",IF(G923="","",SUM($I$6:I923)),H924*$C$2/12)</f>
        <v/>
      </c>
      <c r="J924" s="2" t="str">
        <f>IF(G924="",IF(G923="","",SUM($J$6:J923)),K924-I924)</f>
        <v/>
      </c>
      <c r="K924" s="2" t="str">
        <f>IF(G924="",IF(G923="","",SUM(K$6:K923)),$H$6*(100%+$C$2/12)^$I$2*($C$2/12)/((100%+$C$2/12)^$I$2-1))</f>
        <v/>
      </c>
      <c r="P924" s="44" t="str">
        <f t="shared" si="120"/>
        <v/>
      </c>
      <c r="Q924" s="44" t="str">
        <f t="shared" si="118"/>
        <v/>
      </c>
      <c r="R924" s="2" t="str">
        <f t="shared" si="114"/>
        <v/>
      </c>
      <c r="S924" s="12" t="str">
        <f t="shared" si="113"/>
        <v/>
      </c>
    </row>
    <row r="925" spans="1:19" x14ac:dyDescent="0.35">
      <c r="A925" s="1" t="str">
        <f t="shared" si="115"/>
        <v/>
      </c>
      <c r="B925" s="2" t="str">
        <f t="shared" si="116"/>
        <v/>
      </c>
      <c r="C925" s="2" t="str">
        <f>IF(A925="",IF(A924="","",SUM($C$6:C924)),B925*$C$2/12)</f>
        <v/>
      </c>
      <c r="D925" s="2" t="str">
        <f>IF(A925="",IF(A924="","",SUM($D$6:D924)),($B$6/$I$2))</f>
        <v/>
      </c>
      <c r="E925" s="2" t="str">
        <f>IF(A925="",IF(A924="","",SUM($E$6:E924)),C925+D925)</f>
        <v/>
      </c>
      <c r="G925" s="1" t="str">
        <f t="shared" si="119"/>
        <v/>
      </c>
      <c r="H925" s="2" t="str">
        <f t="shared" si="117"/>
        <v/>
      </c>
      <c r="I925" s="2" t="str">
        <f>IF(G925="",IF(G924="","",SUM($I$6:I924)),H925*$C$2/12)</f>
        <v/>
      </c>
      <c r="J925" s="2" t="str">
        <f>IF(G925="",IF(G924="","",SUM($J$6:J924)),K925-I925)</f>
        <v/>
      </c>
      <c r="K925" s="2" t="str">
        <f>IF(G925="",IF(G924="","",SUM(K$6:K924)),$H$6*(100%+$C$2/12)^$I$2*($C$2/12)/((100%+$C$2/12)^$I$2-1))</f>
        <v/>
      </c>
      <c r="P925" s="44" t="str">
        <f t="shared" si="120"/>
        <v/>
      </c>
      <c r="Q925" s="44" t="str">
        <f t="shared" si="118"/>
        <v/>
      </c>
      <c r="R925" s="2" t="str">
        <f t="shared" si="114"/>
        <v/>
      </c>
      <c r="S925" s="12" t="str">
        <f t="shared" si="113"/>
        <v/>
      </c>
    </row>
    <row r="926" spans="1:19" x14ac:dyDescent="0.35">
      <c r="A926" s="1" t="str">
        <f t="shared" si="115"/>
        <v/>
      </c>
      <c r="B926" s="2" t="str">
        <f t="shared" si="116"/>
        <v/>
      </c>
      <c r="C926" s="2" t="str">
        <f>IF(A926="",IF(A925="","",SUM($C$6:C925)),B926*$C$2/12)</f>
        <v/>
      </c>
      <c r="D926" s="2" t="str">
        <f>IF(A926="",IF(A925="","",SUM($D$6:D925)),($B$6/$I$2))</f>
        <v/>
      </c>
      <c r="E926" s="2" t="str">
        <f>IF(A926="",IF(A925="","",SUM($E$6:E925)),C926+D926)</f>
        <v/>
      </c>
      <c r="G926" s="1" t="str">
        <f t="shared" si="119"/>
        <v/>
      </c>
      <c r="H926" s="2" t="str">
        <f t="shared" si="117"/>
        <v/>
      </c>
      <c r="I926" s="2" t="str">
        <f>IF(G926="",IF(G925="","",SUM($I$6:I925)),H926*$C$2/12)</f>
        <v/>
      </c>
      <c r="J926" s="2" t="str">
        <f>IF(G926="",IF(G925="","",SUM($J$6:J925)),K926-I926)</f>
        <v/>
      </c>
      <c r="K926" s="2" t="str">
        <f>IF(G926="",IF(G925="","",SUM(K$6:K925)),$H$6*(100%+$C$2/12)^$I$2*($C$2/12)/((100%+$C$2/12)^$I$2-1))</f>
        <v/>
      </c>
      <c r="P926" s="44" t="str">
        <f t="shared" si="120"/>
        <v/>
      </c>
      <c r="Q926" s="44" t="str">
        <f t="shared" si="118"/>
        <v/>
      </c>
      <c r="R926" s="2" t="str">
        <f t="shared" si="114"/>
        <v/>
      </c>
      <c r="S926" s="12" t="str">
        <f t="shared" si="113"/>
        <v/>
      </c>
    </row>
    <row r="927" spans="1:19" x14ac:dyDescent="0.35">
      <c r="A927" s="1" t="str">
        <f t="shared" si="115"/>
        <v/>
      </c>
      <c r="B927" s="2" t="str">
        <f t="shared" si="116"/>
        <v/>
      </c>
      <c r="C927" s="2" t="str">
        <f>IF(A927="",IF(A926="","",SUM($C$6:C926)),B927*$C$2/12)</f>
        <v/>
      </c>
      <c r="D927" s="2" t="str">
        <f>IF(A927="",IF(A926="","",SUM($D$6:D926)),($B$6/$I$2))</f>
        <v/>
      </c>
      <c r="E927" s="2" t="str">
        <f>IF(A927="",IF(A926="","",SUM($E$6:E926)),C927+D927)</f>
        <v/>
      </c>
      <c r="G927" s="1" t="str">
        <f t="shared" si="119"/>
        <v/>
      </c>
      <c r="H927" s="2" t="str">
        <f t="shared" si="117"/>
        <v/>
      </c>
      <c r="I927" s="2" t="str">
        <f>IF(G927="",IF(G926="","",SUM($I$6:I926)),H927*$C$2/12)</f>
        <v/>
      </c>
      <c r="J927" s="2" t="str">
        <f>IF(G927="",IF(G926="","",SUM($J$6:J926)),K927-I927)</f>
        <v/>
      </c>
      <c r="K927" s="2" t="str">
        <f>IF(G927="",IF(G926="","",SUM(K$6:K926)),$H$6*(100%+$C$2/12)^$I$2*($C$2/12)/((100%+$C$2/12)^$I$2-1))</f>
        <v/>
      </c>
      <c r="P927" s="44" t="str">
        <f t="shared" si="120"/>
        <v/>
      </c>
      <c r="Q927" s="44" t="str">
        <f t="shared" si="118"/>
        <v/>
      </c>
      <c r="R927" s="2" t="str">
        <f t="shared" si="114"/>
        <v/>
      </c>
      <c r="S927" s="12" t="str">
        <f t="shared" si="113"/>
        <v/>
      </c>
    </row>
    <row r="928" spans="1:19" x14ac:dyDescent="0.35">
      <c r="A928" s="1" t="str">
        <f t="shared" si="115"/>
        <v/>
      </c>
      <c r="B928" s="2" t="str">
        <f t="shared" si="116"/>
        <v/>
      </c>
      <c r="C928" s="2" t="str">
        <f>IF(A928="",IF(A927="","",SUM($C$6:C927)),B928*$C$2/12)</f>
        <v/>
      </c>
      <c r="D928" s="2" t="str">
        <f>IF(A928="",IF(A927="","",SUM($D$6:D927)),($B$6/$I$2))</f>
        <v/>
      </c>
      <c r="E928" s="2" t="str">
        <f>IF(A928="",IF(A927="","",SUM($E$6:E927)),C928+D928)</f>
        <v/>
      </c>
      <c r="G928" s="1" t="str">
        <f t="shared" si="119"/>
        <v/>
      </c>
      <c r="H928" s="2" t="str">
        <f t="shared" si="117"/>
        <v/>
      </c>
      <c r="I928" s="2" t="str">
        <f>IF(G928="",IF(G927="","",SUM($I$6:I927)),H928*$C$2/12)</f>
        <v/>
      </c>
      <c r="J928" s="2" t="str">
        <f>IF(G928="",IF(G927="","",SUM($J$6:J927)),K928-I928)</f>
        <v/>
      </c>
      <c r="K928" s="2" t="str">
        <f>IF(G928="",IF(G927="","",SUM(K$6:K927)),$H$6*(100%+$C$2/12)^$I$2*($C$2/12)/((100%+$C$2/12)^$I$2-1))</f>
        <v/>
      </c>
      <c r="P928" s="44" t="str">
        <f t="shared" si="120"/>
        <v/>
      </c>
      <c r="Q928" s="44" t="str">
        <f t="shared" si="118"/>
        <v/>
      </c>
      <c r="R928" s="2" t="str">
        <f t="shared" si="114"/>
        <v/>
      </c>
      <c r="S928" s="12" t="str">
        <f t="shared" si="113"/>
        <v/>
      </c>
    </row>
    <row r="929" spans="1:19" x14ac:dyDescent="0.35">
      <c r="A929" s="1" t="str">
        <f t="shared" si="115"/>
        <v/>
      </c>
      <c r="B929" s="2" t="str">
        <f t="shared" si="116"/>
        <v/>
      </c>
      <c r="C929" s="2" t="str">
        <f>IF(A929="",IF(A928="","",SUM($C$6:C928)),B929*$C$2/12)</f>
        <v/>
      </c>
      <c r="D929" s="2" t="str">
        <f>IF(A929="",IF(A928="","",SUM($D$6:D928)),($B$6/$I$2))</f>
        <v/>
      </c>
      <c r="E929" s="2" t="str">
        <f>IF(A929="",IF(A928="","",SUM($E$6:E928)),C929+D929)</f>
        <v/>
      </c>
      <c r="G929" s="1" t="str">
        <f t="shared" si="119"/>
        <v/>
      </c>
      <c r="H929" s="2" t="str">
        <f t="shared" si="117"/>
        <v/>
      </c>
      <c r="I929" s="2" t="str">
        <f>IF(G929="",IF(G928="","",SUM($I$6:I928)),H929*$C$2/12)</f>
        <v/>
      </c>
      <c r="J929" s="2" t="str">
        <f>IF(G929="",IF(G928="","",SUM($J$6:J928)),K929-I929)</f>
        <v/>
      </c>
      <c r="K929" s="2" t="str">
        <f>IF(G929="",IF(G928="","",SUM(K$6:K928)),$H$6*(100%+$C$2/12)^$I$2*($C$2/12)/((100%+$C$2/12)^$I$2-1))</f>
        <v/>
      </c>
      <c r="P929" s="44" t="str">
        <f t="shared" si="120"/>
        <v/>
      </c>
      <c r="Q929" s="44" t="str">
        <f t="shared" si="118"/>
        <v/>
      </c>
      <c r="R929" s="2" t="str">
        <f t="shared" si="114"/>
        <v/>
      </c>
      <c r="S929" s="12" t="str">
        <f t="shared" si="113"/>
        <v/>
      </c>
    </row>
    <row r="930" spans="1:19" x14ac:dyDescent="0.35">
      <c r="A930" s="1" t="str">
        <f t="shared" si="115"/>
        <v/>
      </c>
      <c r="B930" s="2" t="str">
        <f t="shared" si="116"/>
        <v/>
      </c>
      <c r="C930" s="2" t="str">
        <f>IF(A930="",IF(A929="","",SUM($C$6:C929)),B930*$C$2/12)</f>
        <v/>
      </c>
      <c r="D930" s="2" t="str">
        <f>IF(A930="",IF(A929="","",SUM($D$6:D929)),($B$6/$I$2))</f>
        <v/>
      </c>
      <c r="E930" s="2" t="str">
        <f>IF(A930="",IF(A929="","",SUM($E$6:E929)),C930+D930)</f>
        <v/>
      </c>
      <c r="G930" s="1" t="str">
        <f t="shared" si="119"/>
        <v/>
      </c>
      <c r="H930" s="2" t="str">
        <f t="shared" si="117"/>
        <v/>
      </c>
      <c r="I930" s="2" t="str">
        <f>IF(G930="",IF(G929="","",SUM($I$6:I929)),H930*$C$2/12)</f>
        <v/>
      </c>
      <c r="J930" s="2" t="str">
        <f>IF(G930="",IF(G929="","",SUM($J$6:J929)),K930-I930)</f>
        <v/>
      </c>
      <c r="K930" s="2" t="str">
        <f>IF(G930="",IF(G929="","",SUM(K$6:K929)),$H$6*(100%+$C$2/12)^$I$2*($C$2/12)/((100%+$C$2/12)^$I$2-1))</f>
        <v/>
      </c>
      <c r="P930" s="44" t="str">
        <f t="shared" si="120"/>
        <v/>
      </c>
      <c r="Q930" s="44" t="str">
        <f t="shared" si="118"/>
        <v/>
      </c>
      <c r="R930" s="2" t="str">
        <f t="shared" si="114"/>
        <v/>
      </c>
      <c r="S930" s="12" t="str">
        <f t="shared" si="113"/>
        <v/>
      </c>
    </row>
    <row r="931" spans="1:19" x14ac:dyDescent="0.35">
      <c r="A931" s="1" t="str">
        <f t="shared" si="115"/>
        <v/>
      </c>
      <c r="B931" s="2" t="str">
        <f t="shared" si="116"/>
        <v/>
      </c>
      <c r="C931" s="2" t="str">
        <f>IF(A931="",IF(A930="","",SUM($C$6:C930)),B931*$C$2/12)</f>
        <v/>
      </c>
      <c r="D931" s="2" t="str">
        <f>IF(A931="",IF(A930="","",SUM($D$6:D930)),($B$6/$I$2))</f>
        <v/>
      </c>
      <c r="E931" s="2" t="str">
        <f>IF(A931="",IF(A930="","",SUM($E$6:E930)),C931+D931)</f>
        <v/>
      </c>
      <c r="G931" s="1" t="str">
        <f t="shared" si="119"/>
        <v/>
      </c>
      <c r="H931" s="2" t="str">
        <f t="shared" si="117"/>
        <v/>
      </c>
      <c r="I931" s="2" t="str">
        <f>IF(G931="",IF(G930="","",SUM($I$6:I930)),H931*$C$2/12)</f>
        <v/>
      </c>
      <c r="J931" s="2" t="str">
        <f>IF(G931="",IF(G930="","",SUM($J$6:J930)),K931-I931)</f>
        <v/>
      </c>
      <c r="K931" s="2" t="str">
        <f>IF(G931="",IF(G930="","",SUM(K$6:K930)),$H$6*(100%+$C$2/12)^$I$2*($C$2/12)/((100%+$C$2/12)^$I$2-1))</f>
        <v/>
      </c>
      <c r="P931" s="44" t="str">
        <f t="shared" si="120"/>
        <v/>
      </c>
      <c r="Q931" s="44" t="str">
        <f t="shared" si="118"/>
        <v/>
      </c>
      <c r="R931" s="2" t="str">
        <f t="shared" si="114"/>
        <v/>
      </c>
      <c r="S931" s="12" t="str">
        <f t="shared" si="113"/>
        <v/>
      </c>
    </row>
    <row r="932" spans="1:19" x14ac:dyDescent="0.35">
      <c r="A932" s="1" t="str">
        <f t="shared" si="115"/>
        <v/>
      </c>
      <c r="B932" s="2" t="str">
        <f t="shared" si="116"/>
        <v/>
      </c>
      <c r="C932" s="2" t="str">
        <f>IF(A932="",IF(A931="","",SUM($C$6:C931)),B932*$C$2/12)</f>
        <v/>
      </c>
      <c r="D932" s="2" t="str">
        <f>IF(A932="",IF(A931="","",SUM($D$6:D931)),($B$6/$I$2))</f>
        <v/>
      </c>
      <c r="E932" s="2" t="str">
        <f>IF(A932="",IF(A931="","",SUM($E$6:E931)),C932+D932)</f>
        <v/>
      </c>
      <c r="G932" s="1" t="str">
        <f t="shared" si="119"/>
        <v/>
      </c>
      <c r="H932" s="2" t="str">
        <f t="shared" si="117"/>
        <v/>
      </c>
      <c r="I932" s="2" t="str">
        <f>IF(G932="",IF(G931="","",SUM($I$6:I931)),H932*$C$2/12)</f>
        <v/>
      </c>
      <c r="J932" s="2" t="str">
        <f>IF(G932="",IF(G931="","",SUM($J$6:J931)),K932-I932)</f>
        <v/>
      </c>
      <c r="K932" s="2" t="str">
        <f>IF(G932="",IF(G931="","",SUM(K$6:K931)),$H$6*(100%+$C$2/12)^$I$2*($C$2/12)/((100%+$C$2/12)^$I$2-1))</f>
        <v/>
      </c>
      <c r="P932" s="44" t="str">
        <f t="shared" si="120"/>
        <v/>
      </c>
      <c r="Q932" s="44" t="str">
        <f t="shared" si="118"/>
        <v/>
      </c>
      <c r="R932" s="2" t="str">
        <f t="shared" si="114"/>
        <v/>
      </c>
      <c r="S932" s="12" t="str">
        <f t="shared" si="113"/>
        <v/>
      </c>
    </row>
    <row r="933" spans="1:19" x14ac:dyDescent="0.35">
      <c r="A933" s="1" t="str">
        <f t="shared" si="115"/>
        <v/>
      </c>
      <c r="B933" s="2" t="str">
        <f t="shared" si="116"/>
        <v/>
      </c>
      <c r="C933" s="2" t="str">
        <f>IF(A933="",IF(A932="","",SUM($C$6:C932)),B933*$C$2/12)</f>
        <v/>
      </c>
      <c r="D933" s="2" t="str">
        <f>IF(A933="",IF(A932="","",SUM($D$6:D932)),($B$6/$I$2))</f>
        <v/>
      </c>
      <c r="E933" s="2" t="str">
        <f>IF(A933="",IF(A932="","",SUM($E$6:E932)),C933+D933)</f>
        <v/>
      </c>
      <c r="G933" s="1" t="str">
        <f t="shared" si="119"/>
        <v/>
      </c>
      <c r="H933" s="2" t="str">
        <f t="shared" si="117"/>
        <v/>
      </c>
      <c r="I933" s="2" t="str">
        <f>IF(G933="",IF(G932="","",SUM($I$6:I932)),H933*$C$2/12)</f>
        <v/>
      </c>
      <c r="J933" s="2" t="str">
        <f>IF(G933="",IF(G932="","",SUM($J$6:J932)),K933-I933)</f>
        <v/>
      </c>
      <c r="K933" s="2" t="str">
        <f>IF(G933="",IF(G932="","",SUM(K$6:K932)),$H$6*(100%+$C$2/12)^$I$2*($C$2/12)/((100%+$C$2/12)^$I$2-1))</f>
        <v/>
      </c>
      <c r="P933" s="44" t="str">
        <f t="shared" si="120"/>
        <v/>
      </c>
      <c r="Q933" s="44" t="str">
        <f t="shared" si="118"/>
        <v/>
      </c>
      <c r="R933" s="2" t="str">
        <f t="shared" si="114"/>
        <v/>
      </c>
      <c r="S933" s="12" t="str">
        <f t="shared" si="113"/>
        <v/>
      </c>
    </row>
    <row r="934" spans="1:19" x14ac:dyDescent="0.35">
      <c r="A934" s="1" t="str">
        <f t="shared" si="115"/>
        <v/>
      </c>
      <c r="B934" s="2" t="str">
        <f t="shared" si="116"/>
        <v/>
      </c>
      <c r="C934" s="2" t="str">
        <f>IF(A934="",IF(A933="","",SUM($C$6:C933)),B934*$C$2/12)</f>
        <v/>
      </c>
      <c r="D934" s="2" t="str">
        <f>IF(A934="",IF(A933="","",SUM($D$6:D933)),($B$6/$I$2))</f>
        <v/>
      </c>
      <c r="E934" s="2" t="str">
        <f>IF(A934="",IF(A933="","",SUM($E$6:E933)),C934+D934)</f>
        <v/>
      </c>
      <c r="G934" s="1" t="str">
        <f t="shared" si="119"/>
        <v/>
      </c>
      <c r="H934" s="2" t="str">
        <f t="shared" si="117"/>
        <v/>
      </c>
      <c r="I934" s="2" t="str">
        <f>IF(G934="",IF(G933="","",SUM($I$6:I933)),H934*$C$2/12)</f>
        <v/>
      </c>
      <c r="J934" s="2" t="str">
        <f>IF(G934="",IF(G933="","",SUM($J$6:J933)),K934-I934)</f>
        <v/>
      </c>
      <c r="K934" s="2" t="str">
        <f>IF(G934="",IF(G933="","",SUM(K$6:K933)),$H$6*(100%+$C$2/12)^$I$2*($C$2/12)/((100%+$C$2/12)^$I$2-1))</f>
        <v/>
      </c>
      <c r="P934" s="44" t="str">
        <f t="shared" si="120"/>
        <v/>
      </c>
      <c r="Q934" s="44" t="str">
        <f t="shared" si="118"/>
        <v/>
      </c>
      <c r="R934" s="2" t="str">
        <f t="shared" si="114"/>
        <v/>
      </c>
      <c r="S934" s="12" t="str">
        <f t="shared" si="113"/>
        <v/>
      </c>
    </row>
    <row r="935" spans="1:19" x14ac:dyDescent="0.35">
      <c r="A935" s="1" t="str">
        <f t="shared" si="115"/>
        <v/>
      </c>
      <c r="B935" s="2" t="str">
        <f t="shared" si="116"/>
        <v/>
      </c>
      <c r="C935" s="2" t="str">
        <f>IF(A935="",IF(A934="","",SUM($C$6:C934)),B935*$C$2/12)</f>
        <v/>
      </c>
      <c r="D935" s="2" t="str">
        <f>IF(A935="",IF(A934="","",SUM($D$6:D934)),($B$6/$I$2))</f>
        <v/>
      </c>
      <c r="E935" s="2" t="str">
        <f>IF(A935="",IF(A934="","",SUM($E$6:E934)),C935+D935)</f>
        <v/>
      </c>
      <c r="G935" s="1" t="str">
        <f t="shared" si="119"/>
        <v/>
      </c>
      <c r="H935" s="2" t="str">
        <f t="shared" si="117"/>
        <v/>
      </c>
      <c r="I935" s="2" t="str">
        <f>IF(G935="",IF(G934="","",SUM($I$6:I934)),H935*$C$2/12)</f>
        <v/>
      </c>
      <c r="J935" s="2" t="str">
        <f>IF(G935="",IF(G934="","",SUM($J$6:J934)),K935-I935)</f>
        <v/>
      </c>
      <c r="K935" s="2" t="str">
        <f>IF(G935="",IF(G934="","",SUM(K$6:K934)),$H$6*(100%+$C$2/12)^$I$2*($C$2/12)/((100%+$C$2/12)^$I$2-1))</f>
        <v/>
      </c>
      <c r="P935" s="44" t="str">
        <f t="shared" si="120"/>
        <v/>
      </c>
      <c r="Q935" s="44" t="str">
        <f t="shared" si="118"/>
        <v/>
      </c>
      <c r="R935" s="2" t="str">
        <f t="shared" si="114"/>
        <v/>
      </c>
      <c r="S935" s="12" t="str">
        <f t="shared" si="113"/>
        <v/>
      </c>
    </row>
    <row r="936" spans="1:19" x14ac:dyDescent="0.35">
      <c r="A936" s="1" t="str">
        <f t="shared" si="115"/>
        <v/>
      </c>
      <c r="B936" s="2" t="str">
        <f t="shared" si="116"/>
        <v/>
      </c>
      <c r="C936" s="2" t="str">
        <f>IF(A936="",IF(A935="","",SUM($C$6:C935)),B936*$C$2/12)</f>
        <v/>
      </c>
      <c r="D936" s="2" t="str">
        <f>IF(A936="",IF(A935="","",SUM($D$6:D935)),($B$6/$I$2))</f>
        <v/>
      </c>
      <c r="E936" s="2" t="str">
        <f>IF(A936="",IF(A935="","",SUM($E$6:E935)),C936+D936)</f>
        <v/>
      </c>
      <c r="G936" s="1" t="str">
        <f t="shared" si="119"/>
        <v/>
      </c>
      <c r="H936" s="2" t="str">
        <f t="shared" si="117"/>
        <v/>
      </c>
      <c r="I936" s="2" t="str">
        <f>IF(G936="",IF(G935="","",SUM($I$6:I935)),H936*$C$2/12)</f>
        <v/>
      </c>
      <c r="J936" s="2" t="str">
        <f>IF(G936="",IF(G935="","",SUM($J$6:J935)),K936-I936)</f>
        <v/>
      </c>
      <c r="K936" s="2" t="str">
        <f>IF(G936="",IF(G935="","",SUM(K$6:K935)),$H$6*(100%+$C$2/12)^$I$2*($C$2/12)/((100%+$C$2/12)^$I$2-1))</f>
        <v/>
      </c>
      <c r="P936" s="44" t="str">
        <f t="shared" si="120"/>
        <v/>
      </c>
      <c r="Q936" s="44" t="str">
        <f t="shared" si="118"/>
        <v/>
      </c>
      <c r="R936" s="2" t="str">
        <f t="shared" si="114"/>
        <v/>
      </c>
      <c r="S936" s="12" t="str">
        <f t="shared" si="113"/>
        <v/>
      </c>
    </row>
    <row r="937" spans="1:19" x14ac:dyDescent="0.35">
      <c r="A937" s="1" t="str">
        <f t="shared" si="115"/>
        <v/>
      </c>
      <c r="B937" s="2" t="str">
        <f t="shared" si="116"/>
        <v/>
      </c>
      <c r="C937" s="2" t="str">
        <f>IF(A937="",IF(A936="","",SUM($C$6:C936)),B937*$C$2/12)</f>
        <v/>
      </c>
      <c r="D937" s="2" t="str">
        <f>IF(A937="",IF(A936="","",SUM($D$6:D936)),($B$6/$I$2))</f>
        <v/>
      </c>
      <c r="E937" s="2" t="str">
        <f>IF(A937="",IF(A936="","",SUM($E$6:E936)),C937+D937)</f>
        <v/>
      </c>
      <c r="G937" s="1" t="str">
        <f t="shared" si="119"/>
        <v/>
      </c>
      <c r="H937" s="2" t="str">
        <f t="shared" si="117"/>
        <v/>
      </c>
      <c r="I937" s="2" t="str">
        <f>IF(G937="",IF(G936="","",SUM($I$6:I936)),H937*$C$2/12)</f>
        <v/>
      </c>
      <c r="J937" s="2" t="str">
        <f>IF(G937="",IF(G936="","",SUM($J$6:J936)),K937-I937)</f>
        <v/>
      </c>
      <c r="K937" s="2" t="str">
        <f>IF(G937="",IF(G936="","",SUM(K$6:K936)),$H$6*(100%+$C$2/12)^$I$2*($C$2/12)/((100%+$C$2/12)^$I$2-1))</f>
        <v/>
      </c>
      <c r="P937" s="44" t="str">
        <f t="shared" si="120"/>
        <v/>
      </c>
      <c r="Q937" s="44" t="str">
        <f t="shared" si="118"/>
        <v/>
      </c>
      <c r="R937" s="2" t="str">
        <f t="shared" si="114"/>
        <v/>
      </c>
      <c r="S937" s="12" t="str">
        <f t="shared" si="113"/>
        <v/>
      </c>
    </row>
    <row r="938" spans="1:19" x14ac:dyDescent="0.35">
      <c r="A938" s="1" t="str">
        <f t="shared" si="115"/>
        <v/>
      </c>
      <c r="B938" s="2" t="str">
        <f t="shared" si="116"/>
        <v/>
      </c>
      <c r="C938" s="2" t="str">
        <f>IF(A938="",IF(A937="","",SUM($C$6:C937)),B938*$C$2/12)</f>
        <v/>
      </c>
      <c r="D938" s="2" t="str">
        <f>IF(A938="",IF(A937="","",SUM($D$6:D937)),($B$6/$I$2))</f>
        <v/>
      </c>
      <c r="E938" s="2" t="str">
        <f>IF(A938="",IF(A937="","",SUM($E$6:E937)),C938+D938)</f>
        <v/>
      </c>
      <c r="G938" s="1" t="str">
        <f t="shared" si="119"/>
        <v/>
      </c>
      <c r="H938" s="2" t="str">
        <f t="shared" si="117"/>
        <v/>
      </c>
      <c r="I938" s="2" t="str">
        <f>IF(G938="",IF(G937="","",SUM($I$6:I937)),H938*$C$2/12)</f>
        <v/>
      </c>
      <c r="J938" s="2" t="str">
        <f>IF(G938="",IF(G937="","",SUM($J$6:J937)),K938-I938)</f>
        <v/>
      </c>
      <c r="K938" s="2" t="str">
        <f>IF(G938="",IF(G937="","",SUM(K$6:K937)),$H$6*(100%+$C$2/12)^$I$2*($C$2/12)/((100%+$C$2/12)^$I$2-1))</f>
        <v/>
      </c>
      <c r="P938" s="44" t="str">
        <f t="shared" si="120"/>
        <v/>
      </c>
      <c r="Q938" s="44" t="str">
        <f t="shared" si="118"/>
        <v/>
      </c>
      <c r="R938" s="2" t="str">
        <f t="shared" si="114"/>
        <v/>
      </c>
      <c r="S938" s="12" t="str">
        <f t="shared" si="113"/>
        <v/>
      </c>
    </row>
    <row r="939" spans="1:19" x14ac:dyDescent="0.35">
      <c r="A939" s="1" t="str">
        <f t="shared" si="115"/>
        <v/>
      </c>
      <c r="B939" s="2" t="str">
        <f t="shared" si="116"/>
        <v/>
      </c>
      <c r="C939" s="2" t="str">
        <f>IF(A939="",IF(A938="","",SUM($C$6:C938)),B939*$C$2/12)</f>
        <v/>
      </c>
      <c r="D939" s="2" t="str">
        <f>IF(A939="",IF(A938="","",SUM($D$6:D938)),($B$6/$I$2))</f>
        <v/>
      </c>
      <c r="E939" s="2" t="str">
        <f>IF(A939="",IF(A938="","",SUM($E$6:E938)),C939+D939)</f>
        <v/>
      </c>
      <c r="G939" s="1" t="str">
        <f t="shared" si="119"/>
        <v/>
      </c>
      <c r="H939" s="2" t="str">
        <f t="shared" si="117"/>
        <v/>
      </c>
      <c r="I939" s="2" t="str">
        <f>IF(G939="",IF(G938="","",SUM($I$6:I938)),H939*$C$2/12)</f>
        <v/>
      </c>
      <c r="J939" s="2" t="str">
        <f>IF(G939="",IF(G938="","",SUM($J$6:J938)),K939-I939)</f>
        <v/>
      </c>
      <c r="K939" s="2" t="str">
        <f>IF(G939="",IF(G938="","",SUM(K$6:K938)),$H$6*(100%+$C$2/12)^$I$2*($C$2/12)/((100%+$C$2/12)^$I$2-1))</f>
        <v/>
      </c>
      <c r="P939" s="44" t="str">
        <f t="shared" si="120"/>
        <v/>
      </c>
      <c r="Q939" s="44" t="str">
        <f t="shared" si="118"/>
        <v/>
      </c>
      <c r="R939" s="2" t="str">
        <f t="shared" si="114"/>
        <v/>
      </c>
      <c r="S939" s="12" t="str">
        <f t="shared" si="113"/>
        <v/>
      </c>
    </row>
    <row r="940" spans="1:19" x14ac:dyDescent="0.35">
      <c r="A940" s="1" t="str">
        <f t="shared" si="115"/>
        <v/>
      </c>
      <c r="B940" s="2" t="str">
        <f t="shared" si="116"/>
        <v/>
      </c>
      <c r="C940" s="2" t="str">
        <f>IF(A940="",IF(A939="","",SUM($C$6:C939)),B940*$C$2/12)</f>
        <v/>
      </c>
      <c r="D940" s="2" t="str">
        <f>IF(A940="",IF(A939="","",SUM($D$6:D939)),($B$6/$I$2))</f>
        <v/>
      </c>
      <c r="E940" s="2" t="str">
        <f>IF(A940="",IF(A939="","",SUM($E$6:E939)),C940+D940)</f>
        <v/>
      </c>
      <c r="G940" s="1" t="str">
        <f t="shared" si="119"/>
        <v/>
      </c>
      <c r="H940" s="2" t="str">
        <f t="shared" si="117"/>
        <v/>
      </c>
      <c r="I940" s="2" t="str">
        <f>IF(G940="",IF(G939="","",SUM($I$6:I939)),H940*$C$2/12)</f>
        <v/>
      </c>
      <c r="J940" s="2" t="str">
        <f>IF(G940="",IF(G939="","",SUM($J$6:J939)),K940-I940)</f>
        <v/>
      </c>
      <c r="K940" s="2" t="str">
        <f>IF(G940="",IF(G939="","",SUM(K$6:K939)),$H$6*(100%+$C$2/12)^$I$2*($C$2/12)/((100%+$C$2/12)^$I$2-1))</f>
        <v/>
      </c>
      <c r="P940" s="44" t="str">
        <f t="shared" si="120"/>
        <v/>
      </c>
      <c r="Q940" s="44" t="str">
        <f t="shared" si="118"/>
        <v/>
      </c>
      <c r="R940" s="2" t="str">
        <f t="shared" si="114"/>
        <v/>
      </c>
      <c r="S940" s="12" t="str">
        <f t="shared" si="113"/>
        <v/>
      </c>
    </row>
    <row r="941" spans="1:19" x14ac:dyDescent="0.35">
      <c r="A941" s="1" t="str">
        <f t="shared" si="115"/>
        <v/>
      </c>
      <c r="B941" s="2" t="str">
        <f t="shared" si="116"/>
        <v/>
      </c>
      <c r="C941" s="2" t="str">
        <f>IF(A941="",IF(A940="","",SUM($C$6:C940)),B941*$C$2/12)</f>
        <v/>
      </c>
      <c r="D941" s="2" t="str">
        <f>IF(A941="",IF(A940="","",SUM($D$6:D940)),($B$6/$I$2))</f>
        <v/>
      </c>
      <c r="E941" s="2" t="str">
        <f>IF(A941="",IF(A940="","",SUM($E$6:E940)),C941+D941)</f>
        <v/>
      </c>
      <c r="G941" s="1" t="str">
        <f t="shared" si="119"/>
        <v/>
      </c>
      <c r="H941" s="2" t="str">
        <f t="shared" si="117"/>
        <v/>
      </c>
      <c r="I941" s="2" t="str">
        <f>IF(G941="",IF(G940="","",SUM($I$6:I940)),H941*$C$2/12)</f>
        <v/>
      </c>
      <c r="J941" s="2" t="str">
        <f>IF(G941="",IF(G940="","",SUM($J$6:J940)),K941-I941)</f>
        <v/>
      </c>
      <c r="K941" s="2" t="str">
        <f>IF(G941="",IF(G940="","",SUM(K$6:K940)),$H$6*(100%+$C$2/12)^$I$2*($C$2/12)/((100%+$C$2/12)^$I$2-1))</f>
        <v/>
      </c>
      <c r="P941" s="44" t="str">
        <f t="shared" si="120"/>
        <v/>
      </c>
      <c r="Q941" s="44" t="str">
        <f t="shared" si="118"/>
        <v/>
      </c>
      <c r="R941" s="2" t="str">
        <f t="shared" si="114"/>
        <v/>
      </c>
      <c r="S941" s="12" t="str">
        <f t="shared" si="113"/>
        <v/>
      </c>
    </row>
    <row r="942" spans="1:19" x14ac:dyDescent="0.35">
      <c r="A942" s="1" t="str">
        <f t="shared" si="115"/>
        <v/>
      </c>
      <c r="B942" s="2" t="str">
        <f t="shared" si="116"/>
        <v/>
      </c>
      <c r="C942" s="2" t="str">
        <f>IF(A942="",IF(A941="","",SUM($C$6:C941)),B942*$C$2/12)</f>
        <v/>
      </c>
      <c r="D942" s="2" t="str">
        <f>IF(A942="",IF(A941="","",SUM($D$6:D941)),($B$6/$I$2))</f>
        <v/>
      </c>
      <c r="E942" s="2" t="str">
        <f>IF(A942="",IF(A941="","",SUM($E$6:E941)),C942+D942)</f>
        <v/>
      </c>
      <c r="G942" s="1" t="str">
        <f t="shared" si="119"/>
        <v/>
      </c>
      <c r="H942" s="2" t="str">
        <f t="shared" si="117"/>
        <v/>
      </c>
      <c r="I942" s="2" t="str">
        <f>IF(G942="",IF(G941="","",SUM($I$6:I941)),H942*$C$2/12)</f>
        <v/>
      </c>
      <c r="J942" s="2" t="str">
        <f>IF(G942="",IF(G941="","",SUM($J$6:J941)),K942-I942)</f>
        <v/>
      </c>
      <c r="K942" s="2" t="str">
        <f>IF(G942="",IF(G941="","",SUM(K$6:K941)),$H$6*(100%+$C$2/12)^$I$2*($C$2/12)/((100%+$C$2/12)^$I$2-1))</f>
        <v/>
      </c>
      <c r="P942" s="44" t="str">
        <f t="shared" si="120"/>
        <v/>
      </c>
      <c r="Q942" s="44" t="str">
        <f t="shared" si="118"/>
        <v/>
      </c>
      <c r="R942" s="2" t="str">
        <f t="shared" si="114"/>
        <v/>
      </c>
      <c r="S942" s="12" t="str">
        <f t="shared" si="113"/>
        <v/>
      </c>
    </row>
    <row r="943" spans="1:19" x14ac:dyDescent="0.35">
      <c r="A943" s="1" t="str">
        <f t="shared" si="115"/>
        <v/>
      </c>
      <c r="B943" s="2" t="str">
        <f t="shared" si="116"/>
        <v/>
      </c>
      <c r="C943" s="2" t="str">
        <f>IF(A943="",IF(A942="","",SUM($C$6:C942)),B943*$C$2/12)</f>
        <v/>
      </c>
      <c r="D943" s="2" t="str">
        <f>IF(A943="",IF(A942="","",SUM($D$6:D942)),($B$6/$I$2))</f>
        <v/>
      </c>
      <c r="E943" s="2" t="str">
        <f>IF(A943="",IF(A942="","",SUM($E$6:E942)),C943+D943)</f>
        <v/>
      </c>
      <c r="G943" s="1" t="str">
        <f t="shared" si="119"/>
        <v/>
      </c>
      <c r="H943" s="2" t="str">
        <f t="shared" si="117"/>
        <v/>
      </c>
      <c r="I943" s="2" t="str">
        <f>IF(G943="",IF(G942="","",SUM($I$6:I942)),H943*$C$2/12)</f>
        <v/>
      </c>
      <c r="J943" s="2" t="str">
        <f>IF(G943="",IF(G942="","",SUM($J$6:J942)),K943-I943)</f>
        <v/>
      </c>
      <c r="K943" s="2" t="str">
        <f>IF(G943="",IF(G942="","",SUM(K$6:K942)),$H$6*(100%+$C$2/12)^$I$2*($C$2/12)/((100%+$C$2/12)^$I$2-1))</f>
        <v/>
      </c>
      <c r="P943" s="44" t="str">
        <f t="shared" si="120"/>
        <v/>
      </c>
      <c r="Q943" s="44" t="str">
        <f t="shared" si="118"/>
        <v/>
      </c>
      <c r="R943" s="2" t="str">
        <f t="shared" si="114"/>
        <v/>
      </c>
      <c r="S943" s="12" t="str">
        <f t="shared" si="113"/>
        <v/>
      </c>
    </row>
    <row r="944" spans="1:19" x14ac:dyDescent="0.35">
      <c r="A944" s="1" t="str">
        <f t="shared" si="115"/>
        <v/>
      </c>
      <c r="B944" s="2" t="str">
        <f t="shared" si="116"/>
        <v/>
      </c>
      <c r="C944" s="2" t="str">
        <f>IF(A944="",IF(A943="","",SUM($C$6:C943)),B944*$C$2/12)</f>
        <v/>
      </c>
      <c r="D944" s="2" t="str">
        <f>IF(A944="",IF(A943="","",SUM($D$6:D943)),($B$6/$I$2))</f>
        <v/>
      </c>
      <c r="E944" s="2" t="str">
        <f>IF(A944="",IF(A943="","",SUM($E$6:E943)),C944+D944)</f>
        <v/>
      </c>
      <c r="G944" s="1" t="str">
        <f t="shared" si="119"/>
        <v/>
      </c>
      <c r="H944" s="2" t="str">
        <f t="shared" si="117"/>
        <v/>
      </c>
      <c r="I944" s="2" t="str">
        <f>IF(G944="",IF(G943="","",SUM($I$6:I943)),H944*$C$2/12)</f>
        <v/>
      </c>
      <c r="J944" s="2" t="str">
        <f>IF(G944="",IF(G943="","",SUM($J$6:J943)),K944-I944)</f>
        <v/>
      </c>
      <c r="K944" s="2" t="str">
        <f>IF(G944="",IF(G943="","",SUM(K$6:K943)),$H$6*(100%+$C$2/12)^$I$2*($C$2/12)/((100%+$C$2/12)^$I$2-1))</f>
        <v/>
      </c>
      <c r="P944" s="44" t="str">
        <f t="shared" si="120"/>
        <v/>
      </c>
      <c r="Q944" s="44" t="str">
        <f t="shared" si="118"/>
        <v/>
      </c>
      <c r="R944" s="2" t="str">
        <f t="shared" si="114"/>
        <v/>
      </c>
      <c r="S944" s="12" t="str">
        <f t="shared" si="113"/>
        <v/>
      </c>
    </row>
    <row r="945" spans="1:19" x14ac:dyDescent="0.35">
      <c r="A945" s="1" t="str">
        <f t="shared" si="115"/>
        <v/>
      </c>
      <c r="B945" s="2" t="str">
        <f t="shared" si="116"/>
        <v/>
      </c>
      <c r="C945" s="2" t="str">
        <f>IF(A945="",IF(A944="","",SUM($C$6:C944)),B945*$C$2/12)</f>
        <v/>
      </c>
      <c r="D945" s="2" t="str">
        <f>IF(A945="",IF(A944="","",SUM($D$6:D944)),($B$6/$I$2))</f>
        <v/>
      </c>
      <c r="E945" s="2" t="str">
        <f>IF(A945="",IF(A944="","",SUM($E$6:E944)),C945+D945)</f>
        <v/>
      </c>
      <c r="G945" s="1" t="str">
        <f t="shared" si="119"/>
        <v/>
      </c>
      <c r="H945" s="2" t="str">
        <f t="shared" si="117"/>
        <v/>
      </c>
      <c r="I945" s="2" t="str">
        <f>IF(G945="",IF(G944="","",SUM($I$6:I944)),H945*$C$2/12)</f>
        <v/>
      </c>
      <c r="J945" s="2" t="str">
        <f>IF(G945="",IF(G944="","",SUM($J$6:J944)),K945-I945)</f>
        <v/>
      </c>
      <c r="K945" s="2" t="str">
        <f>IF(G945="",IF(G944="","",SUM(K$6:K944)),$H$6*(100%+$C$2/12)^$I$2*($C$2/12)/((100%+$C$2/12)^$I$2-1))</f>
        <v/>
      </c>
      <c r="P945" s="44" t="str">
        <f t="shared" si="120"/>
        <v/>
      </c>
      <c r="Q945" s="44" t="str">
        <f t="shared" si="118"/>
        <v/>
      </c>
      <c r="R945" s="2" t="str">
        <f t="shared" si="114"/>
        <v/>
      </c>
      <c r="S945" s="12" t="str">
        <f t="shared" si="113"/>
        <v/>
      </c>
    </row>
    <row r="946" spans="1:19" x14ac:dyDescent="0.35">
      <c r="A946" s="1" t="str">
        <f t="shared" si="115"/>
        <v/>
      </c>
      <c r="B946" s="2" t="str">
        <f t="shared" si="116"/>
        <v/>
      </c>
      <c r="C946" s="2" t="str">
        <f>IF(A946="",IF(A945="","",SUM($C$6:C945)),B946*$C$2/12)</f>
        <v/>
      </c>
      <c r="D946" s="2" t="str">
        <f>IF(A946="",IF(A945="","",SUM($D$6:D945)),($B$6/$I$2))</f>
        <v/>
      </c>
      <c r="E946" s="2" t="str">
        <f>IF(A946="",IF(A945="","",SUM($E$6:E945)),C946+D946)</f>
        <v/>
      </c>
      <c r="G946" s="1" t="str">
        <f t="shared" si="119"/>
        <v/>
      </c>
      <c r="H946" s="2" t="str">
        <f t="shared" si="117"/>
        <v/>
      </c>
      <c r="I946" s="2" t="str">
        <f>IF(G946="",IF(G945="","",SUM($I$6:I945)),H946*$C$2/12)</f>
        <v/>
      </c>
      <c r="J946" s="2" t="str">
        <f>IF(G946="",IF(G945="","",SUM($J$6:J945)),K946-I946)</f>
        <v/>
      </c>
      <c r="K946" s="2" t="str">
        <f>IF(G946="",IF(G945="","",SUM(K$6:K945)),$H$6*(100%+$C$2/12)^$I$2*($C$2/12)/((100%+$C$2/12)^$I$2-1))</f>
        <v/>
      </c>
      <c r="P946" s="44" t="str">
        <f t="shared" si="120"/>
        <v/>
      </c>
      <c r="Q946" s="44" t="str">
        <f t="shared" si="118"/>
        <v/>
      </c>
      <c r="R946" s="2" t="str">
        <f t="shared" si="114"/>
        <v/>
      </c>
      <c r="S946" s="12" t="str">
        <f t="shared" si="113"/>
        <v/>
      </c>
    </row>
    <row r="947" spans="1:19" x14ac:dyDescent="0.35">
      <c r="A947" s="1" t="str">
        <f t="shared" si="115"/>
        <v/>
      </c>
      <c r="B947" s="2" t="str">
        <f t="shared" si="116"/>
        <v/>
      </c>
      <c r="C947" s="2" t="str">
        <f>IF(A947="",IF(A946="","",SUM($C$6:C946)),B947*$C$2/12)</f>
        <v/>
      </c>
      <c r="D947" s="2" t="str">
        <f>IF(A947="",IF(A946="","",SUM($D$6:D946)),($B$6/$I$2))</f>
        <v/>
      </c>
      <c r="E947" s="2" t="str">
        <f>IF(A947="",IF(A946="","",SUM($E$6:E946)),C947+D947)</f>
        <v/>
      </c>
      <c r="G947" s="1" t="str">
        <f t="shared" si="119"/>
        <v/>
      </c>
      <c r="H947" s="2" t="str">
        <f t="shared" si="117"/>
        <v/>
      </c>
      <c r="I947" s="2" t="str">
        <f>IF(G947="",IF(G946="","",SUM($I$6:I946)),H947*$C$2/12)</f>
        <v/>
      </c>
      <c r="J947" s="2" t="str">
        <f>IF(G947="",IF(G946="","",SUM($J$6:J946)),K947-I947)</f>
        <v/>
      </c>
      <c r="K947" s="2" t="str">
        <f>IF(G947="",IF(G946="","",SUM(K$6:K946)),$H$6*(100%+$C$2/12)^$I$2*($C$2/12)/((100%+$C$2/12)^$I$2-1))</f>
        <v/>
      </c>
      <c r="P947" s="44" t="str">
        <f t="shared" si="120"/>
        <v/>
      </c>
      <c r="Q947" s="44" t="str">
        <f t="shared" si="118"/>
        <v/>
      </c>
      <c r="R947" s="2" t="str">
        <f t="shared" si="114"/>
        <v/>
      </c>
      <c r="S947" s="12" t="str">
        <f t="shared" ref="S947:S1010" si="121">IF(A947="", "",(R947-B947)/R947)</f>
        <v/>
      </c>
    </row>
    <row r="948" spans="1:19" x14ac:dyDescent="0.35">
      <c r="A948" s="1" t="str">
        <f t="shared" si="115"/>
        <v/>
      </c>
      <c r="B948" s="2" t="str">
        <f t="shared" si="116"/>
        <v/>
      </c>
      <c r="C948" s="2" t="str">
        <f>IF(A948="",IF(A947="","",SUM($C$6:C947)),B948*$C$2/12)</f>
        <v/>
      </c>
      <c r="D948" s="2" t="str">
        <f>IF(A948="",IF(A947="","",SUM($D$6:D947)),($B$6/$I$2))</f>
        <v/>
      </c>
      <c r="E948" s="2" t="str">
        <f>IF(A948="",IF(A947="","",SUM($E$6:E947)),C948+D948)</f>
        <v/>
      </c>
      <c r="G948" s="1" t="str">
        <f t="shared" si="119"/>
        <v/>
      </c>
      <c r="H948" s="2" t="str">
        <f t="shared" si="117"/>
        <v/>
      </c>
      <c r="I948" s="2" t="str">
        <f>IF(G948="",IF(G947="","",SUM($I$6:I947)),H948*$C$2/12)</f>
        <v/>
      </c>
      <c r="J948" s="2" t="str">
        <f>IF(G948="",IF(G947="","",SUM($J$6:J947)),K948-I948)</f>
        <v/>
      </c>
      <c r="K948" s="2" t="str">
        <f>IF(G948="",IF(G947="","",SUM(K$6:K947)),$H$6*(100%+$C$2/12)^$I$2*($C$2/12)/((100%+$C$2/12)^$I$2-1))</f>
        <v/>
      </c>
      <c r="P948" s="44" t="str">
        <f t="shared" si="120"/>
        <v/>
      </c>
      <c r="Q948" s="44" t="str">
        <f t="shared" si="118"/>
        <v/>
      </c>
      <c r="R948" s="2" t="str">
        <f t="shared" si="114"/>
        <v/>
      </c>
      <c r="S948" s="12" t="str">
        <f t="shared" si="121"/>
        <v/>
      </c>
    </row>
    <row r="949" spans="1:19" x14ac:dyDescent="0.35">
      <c r="A949" s="1" t="str">
        <f t="shared" si="115"/>
        <v/>
      </c>
      <c r="B949" s="2" t="str">
        <f t="shared" si="116"/>
        <v/>
      </c>
      <c r="C949" s="2" t="str">
        <f>IF(A949="",IF(A948="","",SUM($C$6:C948)),B949*$C$2/12)</f>
        <v/>
      </c>
      <c r="D949" s="2" t="str">
        <f>IF(A949="",IF(A948="","",SUM($D$6:D948)),($B$6/$I$2))</f>
        <v/>
      </c>
      <c r="E949" s="2" t="str">
        <f>IF(A949="",IF(A948="","",SUM($E$6:E948)),C949+D949)</f>
        <v/>
      </c>
      <c r="G949" s="1" t="str">
        <f t="shared" si="119"/>
        <v/>
      </c>
      <c r="H949" s="2" t="str">
        <f t="shared" si="117"/>
        <v/>
      </c>
      <c r="I949" s="2" t="str">
        <f>IF(G949="",IF(G948="","",SUM($I$6:I948)),H949*$C$2/12)</f>
        <v/>
      </c>
      <c r="J949" s="2" t="str">
        <f>IF(G949="",IF(G948="","",SUM($J$6:J948)),K949-I949)</f>
        <v/>
      </c>
      <c r="K949" s="2" t="str">
        <f>IF(G949="",IF(G948="","",SUM(K$6:K948)),$H$6*(100%+$C$2/12)^$I$2*($C$2/12)/((100%+$C$2/12)^$I$2-1))</f>
        <v/>
      </c>
      <c r="P949" s="44" t="str">
        <f t="shared" si="120"/>
        <v/>
      </c>
      <c r="Q949" s="44" t="str">
        <f t="shared" si="118"/>
        <v/>
      </c>
      <c r="R949" s="2" t="str">
        <f t="shared" si="114"/>
        <v/>
      </c>
      <c r="S949" s="12" t="str">
        <f t="shared" si="121"/>
        <v/>
      </c>
    </row>
    <row r="950" spans="1:19" x14ac:dyDescent="0.35">
      <c r="A950" s="1" t="str">
        <f t="shared" si="115"/>
        <v/>
      </c>
      <c r="B950" s="2" t="str">
        <f t="shared" si="116"/>
        <v/>
      </c>
      <c r="C950" s="2" t="str">
        <f>IF(A950="",IF(A949="","",SUM($C$6:C949)),B950*$C$2/12)</f>
        <v/>
      </c>
      <c r="D950" s="2" t="str">
        <f>IF(A950="",IF(A949="","",SUM($D$6:D949)),($B$6/$I$2))</f>
        <v/>
      </c>
      <c r="E950" s="2" t="str">
        <f>IF(A950="",IF(A949="","",SUM($E$6:E949)),C950+D950)</f>
        <v/>
      </c>
      <c r="G950" s="1" t="str">
        <f t="shared" si="119"/>
        <v/>
      </c>
      <c r="H950" s="2" t="str">
        <f t="shared" si="117"/>
        <v/>
      </c>
      <c r="I950" s="2" t="str">
        <f>IF(G950="",IF(G949="","",SUM($I$6:I949)),H950*$C$2/12)</f>
        <v/>
      </c>
      <c r="J950" s="2" t="str">
        <f>IF(G950="",IF(G949="","",SUM($J$6:J949)),K950-I950)</f>
        <v/>
      </c>
      <c r="K950" s="2" t="str">
        <f>IF(G950="",IF(G949="","",SUM(K$6:K949)),$H$6*(100%+$C$2/12)^$I$2*($C$2/12)/((100%+$C$2/12)^$I$2-1))</f>
        <v/>
      </c>
      <c r="P950" s="44" t="str">
        <f t="shared" si="120"/>
        <v/>
      </c>
      <c r="Q950" s="44" t="str">
        <f t="shared" si="118"/>
        <v/>
      </c>
      <c r="R950" s="2" t="str">
        <f t="shared" si="114"/>
        <v/>
      </c>
      <c r="S950" s="12" t="str">
        <f t="shared" si="121"/>
        <v/>
      </c>
    </row>
    <row r="951" spans="1:19" x14ac:dyDescent="0.35">
      <c r="A951" s="1" t="str">
        <f t="shared" si="115"/>
        <v/>
      </c>
      <c r="B951" s="2" t="str">
        <f t="shared" si="116"/>
        <v/>
      </c>
      <c r="C951" s="2" t="str">
        <f>IF(A951="",IF(A950="","",SUM($C$6:C950)),B951*$C$2/12)</f>
        <v/>
      </c>
      <c r="D951" s="2" t="str">
        <f>IF(A951="",IF(A950="","",SUM($D$6:D950)),($B$6/$I$2))</f>
        <v/>
      </c>
      <c r="E951" s="2" t="str">
        <f>IF(A951="",IF(A950="","",SUM($E$6:E950)),C951+D951)</f>
        <v/>
      </c>
      <c r="G951" s="1" t="str">
        <f t="shared" si="119"/>
        <v/>
      </c>
      <c r="H951" s="2" t="str">
        <f t="shared" si="117"/>
        <v/>
      </c>
      <c r="I951" s="2" t="str">
        <f>IF(G951="",IF(G950="","",SUM($I$6:I950)),H951*$C$2/12)</f>
        <v/>
      </c>
      <c r="J951" s="2" t="str">
        <f>IF(G951="",IF(G950="","",SUM($J$6:J950)),K951-I951)</f>
        <v/>
      </c>
      <c r="K951" s="2" t="str">
        <f>IF(G951="",IF(G950="","",SUM(K$6:K950)),$H$6*(100%+$C$2/12)^$I$2*($C$2/12)/((100%+$C$2/12)^$I$2-1))</f>
        <v/>
      </c>
      <c r="P951" s="44" t="str">
        <f t="shared" si="120"/>
        <v/>
      </c>
      <c r="Q951" s="44" t="str">
        <f t="shared" si="118"/>
        <v/>
      </c>
      <c r="R951" s="2" t="str">
        <f t="shared" si="114"/>
        <v/>
      </c>
      <c r="S951" s="12" t="str">
        <f t="shared" si="121"/>
        <v/>
      </c>
    </row>
    <row r="952" spans="1:19" x14ac:dyDescent="0.35">
      <c r="A952" s="1" t="str">
        <f t="shared" si="115"/>
        <v/>
      </c>
      <c r="B952" s="2" t="str">
        <f t="shared" si="116"/>
        <v/>
      </c>
      <c r="C952" s="2" t="str">
        <f>IF(A952="",IF(A951="","",SUM($C$6:C951)),B952*$C$2/12)</f>
        <v/>
      </c>
      <c r="D952" s="2" t="str">
        <f>IF(A952="",IF(A951="","",SUM($D$6:D951)),($B$6/$I$2))</f>
        <v/>
      </c>
      <c r="E952" s="2" t="str">
        <f>IF(A952="",IF(A951="","",SUM($E$6:E951)),C952+D952)</f>
        <v/>
      </c>
      <c r="G952" s="1" t="str">
        <f t="shared" si="119"/>
        <v/>
      </c>
      <c r="H952" s="2" t="str">
        <f t="shared" si="117"/>
        <v/>
      </c>
      <c r="I952" s="2" t="str">
        <f>IF(G952="",IF(G951="","",SUM($I$6:I951)),H952*$C$2/12)</f>
        <v/>
      </c>
      <c r="J952" s="2" t="str">
        <f>IF(G952="",IF(G951="","",SUM($J$6:J951)),K952-I952)</f>
        <v/>
      </c>
      <c r="K952" s="2" t="str">
        <f>IF(G952="",IF(G951="","",SUM(K$6:K951)),$H$6*(100%+$C$2/12)^$I$2*($C$2/12)/((100%+$C$2/12)^$I$2-1))</f>
        <v/>
      </c>
      <c r="P952" s="44" t="str">
        <f t="shared" si="120"/>
        <v/>
      </c>
      <c r="Q952" s="44" t="str">
        <f t="shared" si="118"/>
        <v/>
      </c>
      <c r="R952" s="2" t="str">
        <f t="shared" si="114"/>
        <v/>
      </c>
      <c r="S952" s="12" t="str">
        <f t="shared" si="121"/>
        <v/>
      </c>
    </row>
    <row r="953" spans="1:19" x14ac:dyDescent="0.35">
      <c r="A953" s="1" t="str">
        <f t="shared" si="115"/>
        <v/>
      </c>
      <c r="B953" s="2" t="str">
        <f t="shared" si="116"/>
        <v/>
      </c>
      <c r="C953" s="2" t="str">
        <f>IF(A953="",IF(A952="","",SUM($C$6:C952)),B953*$C$2/12)</f>
        <v/>
      </c>
      <c r="D953" s="2" t="str">
        <f>IF(A953="",IF(A952="","",SUM($D$6:D952)),($B$6/$I$2))</f>
        <v/>
      </c>
      <c r="E953" s="2" t="str">
        <f>IF(A953="",IF(A952="","",SUM($E$6:E952)),C953+D953)</f>
        <v/>
      </c>
      <c r="G953" s="1" t="str">
        <f t="shared" si="119"/>
        <v/>
      </c>
      <c r="H953" s="2" t="str">
        <f t="shared" si="117"/>
        <v/>
      </c>
      <c r="I953" s="2" t="str">
        <f>IF(G953="",IF(G952="","",SUM($I$6:I952)),H953*$C$2/12)</f>
        <v/>
      </c>
      <c r="J953" s="2" t="str">
        <f>IF(G953="",IF(G952="","",SUM($J$6:J952)),K953-I953)</f>
        <v/>
      </c>
      <c r="K953" s="2" t="str">
        <f>IF(G953="",IF(G952="","",SUM(K$6:K952)),$H$6*(100%+$C$2/12)^$I$2*($C$2/12)/((100%+$C$2/12)^$I$2-1))</f>
        <v/>
      </c>
      <c r="P953" s="44" t="str">
        <f t="shared" si="120"/>
        <v/>
      </c>
      <c r="Q953" s="44" t="str">
        <f t="shared" si="118"/>
        <v/>
      </c>
      <c r="R953" s="2" t="str">
        <f t="shared" si="114"/>
        <v/>
      </c>
      <c r="S953" s="12" t="str">
        <f t="shared" si="121"/>
        <v/>
      </c>
    </row>
    <row r="954" spans="1:19" x14ac:dyDescent="0.35">
      <c r="A954" s="1" t="str">
        <f t="shared" si="115"/>
        <v/>
      </c>
      <c r="B954" s="2" t="str">
        <f t="shared" si="116"/>
        <v/>
      </c>
      <c r="C954" s="2" t="str">
        <f>IF(A954="",IF(A953="","",SUM($C$6:C953)),B954*$C$2/12)</f>
        <v/>
      </c>
      <c r="D954" s="2" t="str">
        <f>IF(A954="",IF(A953="","",SUM($D$6:D953)),($B$6/$I$2))</f>
        <v/>
      </c>
      <c r="E954" s="2" t="str">
        <f>IF(A954="",IF(A953="","",SUM($E$6:E953)),C954+D954)</f>
        <v/>
      </c>
      <c r="G954" s="1" t="str">
        <f t="shared" si="119"/>
        <v/>
      </c>
      <c r="H954" s="2" t="str">
        <f t="shared" si="117"/>
        <v/>
      </c>
      <c r="I954" s="2" t="str">
        <f>IF(G954="",IF(G953="","",SUM($I$6:I953)),H954*$C$2/12)</f>
        <v/>
      </c>
      <c r="J954" s="2" t="str">
        <f>IF(G954="",IF(G953="","",SUM($J$6:J953)),K954-I954)</f>
        <v/>
      </c>
      <c r="K954" s="2" t="str">
        <f>IF(G954="",IF(G953="","",SUM(K$6:K953)),$H$6*(100%+$C$2/12)^$I$2*($C$2/12)/((100%+$C$2/12)^$I$2-1))</f>
        <v/>
      </c>
      <c r="P954" s="44" t="str">
        <f t="shared" si="120"/>
        <v/>
      </c>
      <c r="Q954" s="44" t="str">
        <f t="shared" si="118"/>
        <v/>
      </c>
      <c r="R954" s="2" t="str">
        <f t="shared" si="114"/>
        <v/>
      </c>
      <c r="S954" s="12" t="str">
        <f t="shared" si="121"/>
        <v/>
      </c>
    </row>
    <row r="955" spans="1:19" x14ac:dyDescent="0.35">
      <c r="A955" s="1" t="str">
        <f t="shared" si="115"/>
        <v/>
      </c>
      <c r="B955" s="2" t="str">
        <f t="shared" si="116"/>
        <v/>
      </c>
      <c r="C955" s="2" t="str">
        <f>IF(A955="",IF(A954="","",SUM($C$6:C954)),B955*$C$2/12)</f>
        <v/>
      </c>
      <c r="D955" s="2" t="str">
        <f>IF(A955="",IF(A954="","",SUM($D$6:D954)),($B$6/$I$2))</f>
        <v/>
      </c>
      <c r="E955" s="2" t="str">
        <f>IF(A955="",IF(A954="","",SUM($E$6:E954)),C955+D955)</f>
        <v/>
      </c>
      <c r="G955" s="1" t="str">
        <f t="shared" si="119"/>
        <v/>
      </c>
      <c r="H955" s="2" t="str">
        <f t="shared" si="117"/>
        <v/>
      </c>
      <c r="I955" s="2" t="str">
        <f>IF(G955="",IF(G954="","",SUM($I$6:I954)),H955*$C$2/12)</f>
        <v/>
      </c>
      <c r="J955" s="2" t="str">
        <f>IF(G955="",IF(G954="","",SUM($J$6:J954)),K955-I955)</f>
        <v/>
      </c>
      <c r="K955" s="2" t="str">
        <f>IF(G955="",IF(G954="","",SUM(K$6:K954)),$H$6*(100%+$C$2/12)^$I$2*($C$2/12)/((100%+$C$2/12)^$I$2-1))</f>
        <v/>
      </c>
      <c r="P955" s="44" t="str">
        <f t="shared" si="120"/>
        <v/>
      </c>
      <c r="Q955" s="44" t="str">
        <f t="shared" si="118"/>
        <v/>
      </c>
      <c r="R955" s="2" t="str">
        <f t="shared" si="114"/>
        <v/>
      </c>
      <c r="S955" s="12" t="str">
        <f t="shared" si="121"/>
        <v/>
      </c>
    </row>
    <row r="956" spans="1:19" x14ac:dyDescent="0.35">
      <c r="A956" s="1" t="str">
        <f t="shared" si="115"/>
        <v/>
      </c>
      <c r="B956" s="2" t="str">
        <f t="shared" si="116"/>
        <v/>
      </c>
      <c r="C956" s="2" t="str">
        <f>IF(A956="",IF(A955="","",SUM($C$6:C955)),B956*$C$2/12)</f>
        <v/>
      </c>
      <c r="D956" s="2" t="str">
        <f>IF(A956="",IF(A955="","",SUM($D$6:D955)),($B$6/$I$2))</f>
        <v/>
      </c>
      <c r="E956" s="2" t="str">
        <f>IF(A956="",IF(A955="","",SUM($E$6:E955)),C956+D956)</f>
        <v/>
      </c>
      <c r="G956" s="1" t="str">
        <f t="shared" si="119"/>
        <v/>
      </c>
      <c r="H956" s="2" t="str">
        <f t="shared" si="117"/>
        <v/>
      </c>
      <c r="I956" s="2" t="str">
        <f>IF(G956="",IF(G955="","",SUM($I$6:I955)),H956*$C$2/12)</f>
        <v/>
      </c>
      <c r="J956" s="2" t="str">
        <f>IF(G956="",IF(G955="","",SUM($J$6:J955)),K956-I956)</f>
        <v/>
      </c>
      <c r="K956" s="2" t="str">
        <f>IF(G956="",IF(G955="","",SUM(K$6:K955)),$H$6*(100%+$C$2/12)^$I$2*($C$2/12)/((100%+$C$2/12)^$I$2-1))</f>
        <v/>
      </c>
      <c r="P956" s="44" t="str">
        <f t="shared" si="120"/>
        <v/>
      </c>
      <c r="Q956" s="44" t="str">
        <f t="shared" si="118"/>
        <v/>
      </c>
      <c r="R956" s="2" t="str">
        <f t="shared" ref="R956:R1019" si="122">IF(A956="","",R955+(R955*(((1+$F$1)^(1/12)-1))))</f>
        <v/>
      </c>
      <c r="S956" s="12" t="str">
        <f t="shared" si="121"/>
        <v/>
      </c>
    </row>
    <row r="957" spans="1:19" x14ac:dyDescent="0.35">
      <c r="A957" s="1" t="str">
        <f t="shared" si="115"/>
        <v/>
      </c>
      <c r="B957" s="2" t="str">
        <f t="shared" si="116"/>
        <v/>
      </c>
      <c r="C957" s="2" t="str">
        <f>IF(A957="",IF(A956="","",SUM($C$6:C956)),B957*$C$2/12)</f>
        <v/>
      </c>
      <c r="D957" s="2" t="str">
        <f>IF(A957="",IF(A956="","",SUM($D$6:D956)),($B$6/$I$2))</f>
        <v/>
      </c>
      <c r="E957" s="2" t="str">
        <f>IF(A957="",IF(A956="","",SUM($E$6:E956)),C957+D957)</f>
        <v/>
      </c>
      <c r="G957" s="1" t="str">
        <f t="shared" si="119"/>
        <v/>
      </c>
      <c r="H957" s="2" t="str">
        <f t="shared" si="117"/>
        <v/>
      </c>
      <c r="I957" s="2" t="str">
        <f>IF(G957="",IF(G956="","",SUM($I$6:I956)),H957*$C$2/12)</f>
        <v/>
      </c>
      <c r="J957" s="2" t="str">
        <f>IF(G957="",IF(G956="","",SUM($J$6:J956)),K957-I957)</f>
        <v/>
      </c>
      <c r="K957" s="2" t="str">
        <f>IF(G957="",IF(G956="","",SUM(K$6:K956)),$H$6*(100%+$C$2/12)^$I$2*($C$2/12)/((100%+$C$2/12)^$I$2-1))</f>
        <v/>
      </c>
      <c r="P957" s="44" t="str">
        <f t="shared" si="120"/>
        <v/>
      </c>
      <c r="Q957" s="44" t="str">
        <f t="shared" si="118"/>
        <v/>
      </c>
      <c r="R957" s="2" t="str">
        <f t="shared" si="122"/>
        <v/>
      </c>
      <c r="S957" s="12" t="str">
        <f t="shared" si="121"/>
        <v/>
      </c>
    </row>
    <row r="958" spans="1:19" x14ac:dyDescent="0.35">
      <c r="A958" s="1" t="str">
        <f t="shared" si="115"/>
        <v/>
      </c>
      <c r="B958" s="2" t="str">
        <f t="shared" si="116"/>
        <v/>
      </c>
      <c r="C958" s="2" t="str">
        <f>IF(A958="",IF(A957="","",SUM($C$6:C957)),B958*$C$2/12)</f>
        <v/>
      </c>
      <c r="D958" s="2" t="str">
        <f>IF(A958="",IF(A957="","",SUM($D$6:D957)),($B$6/$I$2))</f>
        <v/>
      </c>
      <c r="E958" s="2" t="str">
        <f>IF(A958="",IF(A957="","",SUM($E$6:E957)),C958+D958)</f>
        <v/>
      </c>
      <c r="G958" s="1" t="str">
        <f t="shared" si="119"/>
        <v/>
      </c>
      <c r="H958" s="2" t="str">
        <f t="shared" si="117"/>
        <v/>
      </c>
      <c r="I958" s="2" t="str">
        <f>IF(G958="",IF(G957="","",SUM($I$6:I957)),H958*$C$2/12)</f>
        <v/>
      </c>
      <c r="J958" s="2" t="str">
        <f>IF(G958="",IF(G957="","",SUM($J$6:J957)),K958-I958)</f>
        <v/>
      </c>
      <c r="K958" s="2" t="str">
        <f>IF(G958="",IF(G957="","",SUM(K$6:K957)),$H$6*(100%+$C$2/12)^$I$2*($C$2/12)/((100%+$C$2/12)^$I$2-1))</f>
        <v/>
      </c>
      <c r="P958" s="44" t="str">
        <f t="shared" si="120"/>
        <v/>
      </c>
      <c r="Q958" s="44" t="str">
        <f t="shared" si="118"/>
        <v/>
      </c>
      <c r="R958" s="2" t="str">
        <f t="shared" si="122"/>
        <v/>
      </c>
      <c r="S958" s="12" t="str">
        <f t="shared" si="121"/>
        <v/>
      </c>
    </row>
    <row r="959" spans="1:19" x14ac:dyDescent="0.35">
      <c r="A959" s="1" t="str">
        <f t="shared" si="115"/>
        <v/>
      </c>
      <c r="B959" s="2" t="str">
        <f t="shared" si="116"/>
        <v/>
      </c>
      <c r="C959" s="2" t="str">
        <f>IF(A959="",IF(A958="","",SUM($C$6:C958)),B959*$C$2/12)</f>
        <v/>
      </c>
      <c r="D959" s="2" t="str">
        <f>IF(A959="",IF(A958="","",SUM($D$6:D958)),($B$6/$I$2))</f>
        <v/>
      </c>
      <c r="E959" s="2" t="str">
        <f>IF(A959="",IF(A958="","",SUM($E$6:E958)),C959+D959)</f>
        <v/>
      </c>
      <c r="G959" s="1" t="str">
        <f t="shared" si="119"/>
        <v/>
      </c>
      <c r="H959" s="2" t="str">
        <f t="shared" si="117"/>
        <v/>
      </c>
      <c r="I959" s="2" t="str">
        <f>IF(G959="",IF(G958="","",SUM($I$6:I958)),H959*$C$2/12)</f>
        <v/>
      </c>
      <c r="J959" s="2" t="str">
        <f>IF(G959="",IF(G958="","",SUM($J$6:J958)),K959-I959)</f>
        <v/>
      </c>
      <c r="K959" s="2" t="str">
        <f>IF(G959="",IF(G958="","",SUM(K$6:K958)),$H$6*(100%+$C$2/12)^$I$2*($C$2/12)/((100%+$C$2/12)^$I$2-1))</f>
        <v/>
      </c>
      <c r="P959" s="44" t="str">
        <f t="shared" si="120"/>
        <v/>
      </c>
      <c r="Q959" s="44" t="str">
        <f t="shared" si="118"/>
        <v/>
      </c>
      <c r="R959" s="2" t="str">
        <f t="shared" si="122"/>
        <v/>
      </c>
      <c r="S959" s="12" t="str">
        <f t="shared" si="121"/>
        <v/>
      </c>
    </row>
    <row r="960" spans="1:19" x14ac:dyDescent="0.35">
      <c r="A960" s="1" t="str">
        <f t="shared" si="115"/>
        <v/>
      </c>
      <c r="B960" s="2" t="str">
        <f t="shared" si="116"/>
        <v/>
      </c>
      <c r="C960" s="2" t="str">
        <f>IF(A960="",IF(A959="","",SUM($C$6:C959)),B960*$C$2/12)</f>
        <v/>
      </c>
      <c r="D960" s="2" t="str">
        <f>IF(A960="",IF(A959="","",SUM($D$6:D959)),($B$6/$I$2))</f>
        <v/>
      </c>
      <c r="E960" s="2" t="str">
        <f>IF(A960="",IF(A959="","",SUM($E$6:E959)),C960+D960)</f>
        <v/>
      </c>
      <c r="G960" s="1" t="str">
        <f t="shared" si="119"/>
        <v/>
      </c>
      <c r="H960" s="2" t="str">
        <f t="shared" si="117"/>
        <v/>
      </c>
      <c r="I960" s="2" t="str">
        <f>IF(G960="",IF(G959="","",SUM($I$6:I959)),H960*$C$2/12)</f>
        <v/>
      </c>
      <c r="J960" s="2" t="str">
        <f>IF(G960="",IF(G959="","",SUM($J$6:J959)),K960-I960)</f>
        <v/>
      </c>
      <c r="K960" s="2" t="str">
        <f>IF(G960="",IF(G959="","",SUM(K$6:K959)),$H$6*(100%+$C$2/12)^$I$2*($C$2/12)/((100%+$C$2/12)^$I$2-1))</f>
        <v/>
      </c>
      <c r="P960" s="44" t="str">
        <f t="shared" si="120"/>
        <v/>
      </c>
      <c r="Q960" s="44" t="str">
        <f t="shared" si="118"/>
        <v/>
      </c>
      <c r="R960" s="2" t="str">
        <f t="shared" si="122"/>
        <v/>
      </c>
      <c r="S960" s="12" t="str">
        <f t="shared" si="121"/>
        <v/>
      </c>
    </row>
    <row r="961" spans="1:19" x14ac:dyDescent="0.35">
      <c r="A961" s="1" t="str">
        <f t="shared" si="115"/>
        <v/>
      </c>
      <c r="B961" s="2" t="str">
        <f t="shared" si="116"/>
        <v/>
      </c>
      <c r="C961" s="2" t="str">
        <f>IF(A961="",IF(A960="","",SUM($C$6:C960)),B961*$C$2/12)</f>
        <v/>
      </c>
      <c r="D961" s="2" t="str">
        <f>IF(A961="",IF(A960="","",SUM($D$6:D960)),($B$6/$I$2))</f>
        <v/>
      </c>
      <c r="E961" s="2" t="str">
        <f>IF(A961="",IF(A960="","",SUM($E$6:E960)),C961+D961)</f>
        <v/>
      </c>
      <c r="G961" s="1" t="str">
        <f t="shared" si="119"/>
        <v/>
      </c>
      <c r="H961" s="2" t="str">
        <f t="shared" si="117"/>
        <v/>
      </c>
      <c r="I961" s="2" t="str">
        <f>IF(G961="",IF(G960="","",SUM($I$6:I960)),H961*$C$2/12)</f>
        <v/>
      </c>
      <c r="J961" s="2" t="str">
        <f>IF(G961="",IF(G960="","",SUM($J$6:J960)),K961-I961)</f>
        <v/>
      </c>
      <c r="K961" s="2" t="str">
        <f>IF(G961="",IF(G960="","",SUM(K$6:K960)),$H$6*(100%+$C$2/12)^$I$2*($C$2/12)/((100%+$C$2/12)^$I$2-1))</f>
        <v/>
      </c>
      <c r="P961" s="44" t="str">
        <f t="shared" si="120"/>
        <v/>
      </c>
      <c r="Q961" s="44" t="str">
        <f t="shared" si="118"/>
        <v/>
      </c>
      <c r="R961" s="2" t="str">
        <f t="shared" si="122"/>
        <v/>
      </c>
      <c r="S961" s="12" t="str">
        <f t="shared" si="121"/>
        <v/>
      </c>
    </row>
    <row r="962" spans="1:19" x14ac:dyDescent="0.35">
      <c r="A962" s="1" t="str">
        <f t="shared" si="115"/>
        <v/>
      </c>
      <c r="B962" s="2" t="str">
        <f t="shared" si="116"/>
        <v/>
      </c>
      <c r="C962" s="2" t="str">
        <f>IF(A962="",IF(A961="","",SUM($C$6:C961)),B962*$C$2/12)</f>
        <v/>
      </c>
      <c r="D962" s="2" t="str">
        <f>IF(A962="",IF(A961="","",SUM($D$6:D961)),($B$6/$I$2))</f>
        <v/>
      </c>
      <c r="E962" s="2" t="str">
        <f>IF(A962="",IF(A961="","",SUM($E$6:E961)),C962+D962)</f>
        <v/>
      </c>
      <c r="G962" s="1" t="str">
        <f t="shared" si="119"/>
        <v/>
      </c>
      <c r="H962" s="2" t="str">
        <f t="shared" si="117"/>
        <v/>
      </c>
      <c r="I962" s="2" t="str">
        <f>IF(G962="",IF(G961="","",SUM($I$6:I961)),H962*$C$2/12)</f>
        <v/>
      </c>
      <c r="J962" s="2" t="str">
        <f>IF(G962="",IF(G961="","",SUM($J$6:J961)),K962-I962)</f>
        <v/>
      </c>
      <c r="K962" s="2" t="str">
        <f>IF(G962="",IF(G961="","",SUM(K$6:K961)),$H$6*(100%+$C$2/12)^$I$2*($C$2/12)/((100%+$C$2/12)^$I$2-1))</f>
        <v/>
      </c>
      <c r="P962" s="44" t="str">
        <f t="shared" si="120"/>
        <v/>
      </c>
      <c r="Q962" s="44" t="str">
        <f t="shared" si="118"/>
        <v/>
      </c>
      <c r="R962" s="2" t="str">
        <f t="shared" si="122"/>
        <v/>
      </c>
      <c r="S962" s="12" t="str">
        <f t="shared" si="121"/>
        <v/>
      </c>
    </row>
    <row r="963" spans="1:19" x14ac:dyDescent="0.35">
      <c r="A963" s="1" t="str">
        <f t="shared" si="115"/>
        <v/>
      </c>
      <c r="B963" s="2" t="str">
        <f t="shared" si="116"/>
        <v/>
      </c>
      <c r="C963" s="2" t="str">
        <f>IF(A963="",IF(A962="","",SUM($C$6:C962)),B963*$C$2/12)</f>
        <v/>
      </c>
      <c r="D963" s="2" t="str">
        <f>IF(A963="",IF(A962="","",SUM($D$6:D962)),($B$6/$I$2))</f>
        <v/>
      </c>
      <c r="E963" s="2" t="str">
        <f>IF(A963="",IF(A962="","",SUM($E$6:E962)),C963+D963)</f>
        <v/>
      </c>
      <c r="G963" s="1" t="str">
        <f t="shared" si="119"/>
        <v/>
      </c>
      <c r="H963" s="2" t="str">
        <f t="shared" si="117"/>
        <v/>
      </c>
      <c r="I963" s="2" t="str">
        <f>IF(G963="",IF(G962="","",SUM($I$6:I962)),H963*$C$2/12)</f>
        <v/>
      </c>
      <c r="J963" s="2" t="str">
        <f>IF(G963="",IF(G962="","",SUM($J$6:J962)),K963-I963)</f>
        <v/>
      </c>
      <c r="K963" s="2" t="str">
        <f>IF(G963="",IF(G962="","",SUM(K$6:K962)),$H$6*(100%+$C$2/12)^$I$2*($C$2/12)/((100%+$C$2/12)^$I$2-1))</f>
        <v/>
      </c>
      <c r="P963" s="44" t="str">
        <f t="shared" si="120"/>
        <v/>
      </c>
      <c r="Q963" s="44" t="str">
        <f t="shared" si="118"/>
        <v/>
      </c>
      <c r="R963" s="2" t="str">
        <f t="shared" si="122"/>
        <v/>
      </c>
      <c r="S963" s="12" t="str">
        <f t="shared" si="121"/>
        <v/>
      </c>
    </row>
    <row r="964" spans="1:19" x14ac:dyDescent="0.35">
      <c r="A964" s="1" t="str">
        <f t="shared" si="115"/>
        <v/>
      </c>
      <c r="B964" s="2" t="str">
        <f t="shared" si="116"/>
        <v/>
      </c>
      <c r="C964" s="2" t="str">
        <f>IF(A964="",IF(A963="","",SUM($C$6:C963)),B964*$C$2/12)</f>
        <v/>
      </c>
      <c r="D964" s="2" t="str">
        <f>IF(A964="",IF(A963="","",SUM($D$6:D963)),($B$6/$I$2))</f>
        <v/>
      </c>
      <c r="E964" s="2" t="str">
        <f>IF(A964="",IF(A963="","",SUM($E$6:E963)),C964+D964)</f>
        <v/>
      </c>
      <c r="G964" s="1" t="str">
        <f t="shared" si="119"/>
        <v/>
      </c>
      <c r="H964" s="2" t="str">
        <f t="shared" si="117"/>
        <v/>
      </c>
      <c r="I964" s="2" t="str">
        <f>IF(G964="",IF(G963="","",SUM($I$6:I963)),H964*$C$2/12)</f>
        <v/>
      </c>
      <c r="J964" s="2" t="str">
        <f>IF(G964="",IF(G963="","",SUM($J$6:J963)),K964-I964)</f>
        <v/>
      </c>
      <c r="K964" s="2" t="str">
        <f>IF(G964="",IF(G963="","",SUM(K$6:K963)),$H$6*(100%+$C$2/12)^$I$2*($C$2/12)/((100%+$C$2/12)^$I$2-1))</f>
        <v/>
      </c>
      <c r="P964" s="44" t="str">
        <f t="shared" si="120"/>
        <v/>
      </c>
      <c r="Q964" s="44" t="str">
        <f t="shared" si="118"/>
        <v/>
      </c>
      <c r="R964" s="2" t="str">
        <f t="shared" si="122"/>
        <v/>
      </c>
      <c r="S964" s="12" t="str">
        <f t="shared" si="121"/>
        <v/>
      </c>
    </row>
    <row r="965" spans="1:19" x14ac:dyDescent="0.35">
      <c r="A965" s="1" t="str">
        <f t="shared" si="115"/>
        <v/>
      </c>
      <c r="B965" s="2" t="str">
        <f t="shared" si="116"/>
        <v/>
      </c>
      <c r="C965" s="2" t="str">
        <f>IF(A965="",IF(A964="","",SUM($C$6:C964)),B965*$C$2/12)</f>
        <v/>
      </c>
      <c r="D965" s="2" t="str">
        <f>IF(A965="",IF(A964="","",SUM($D$6:D964)),($B$6/$I$2))</f>
        <v/>
      </c>
      <c r="E965" s="2" t="str">
        <f>IF(A965="",IF(A964="","",SUM($E$6:E964)),C965+D965)</f>
        <v/>
      </c>
      <c r="G965" s="1" t="str">
        <f t="shared" si="119"/>
        <v/>
      </c>
      <c r="H965" s="2" t="str">
        <f t="shared" si="117"/>
        <v/>
      </c>
      <c r="I965" s="2" t="str">
        <f>IF(G965="",IF(G964="","",SUM($I$6:I964)),H965*$C$2/12)</f>
        <v/>
      </c>
      <c r="J965" s="2" t="str">
        <f>IF(G965="",IF(G964="","",SUM($J$6:J964)),K965-I965)</f>
        <v/>
      </c>
      <c r="K965" s="2" t="str">
        <f>IF(G965="",IF(G964="","",SUM(K$6:K964)),$H$6*(100%+$C$2/12)^$I$2*($C$2/12)/((100%+$C$2/12)^$I$2-1))</f>
        <v/>
      </c>
      <c r="P965" s="44" t="str">
        <f t="shared" si="120"/>
        <v/>
      </c>
      <c r="Q965" s="44" t="str">
        <f t="shared" si="118"/>
        <v/>
      </c>
      <c r="R965" s="2" t="str">
        <f t="shared" si="122"/>
        <v/>
      </c>
      <c r="S965" s="12" t="str">
        <f t="shared" si="121"/>
        <v/>
      </c>
    </row>
    <row r="966" spans="1:19" x14ac:dyDescent="0.35">
      <c r="A966" s="1" t="str">
        <f t="shared" si="115"/>
        <v/>
      </c>
      <c r="B966" s="2" t="str">
        <f t="shared" si="116"/>
        <v/>
      </c>
      <c r="C966" s="2" t="str">
        <f>IF(A966="",IF(A965="","",SUM($C$6:C965)),B966*$C$2/12)</f>
        <v/>
      </c>
      <c r="D966" s="2" t="str">
        <f>IF(A966="",IF(A965="","",SUM($D$6:D965)),($B$6/$I$2))</f>
        <v/>
      </c>
      <c r="E966" s="2" t="str">
        <f>IF(A966="",IF(A965="","",SUM($E$6:E965)),C966+D966)</f>
        <v/>
      </c>
      <c r="G966" s="1" t="str">
        <f t="shared" si="119"/>
        <v/>
      </c>
      <c r="H966" s="2" t="str">
        <f t="shared" si="117"/>
        <v/>
      </c>
      <c r="I966" s="2" t="str">
        <f>IF(G966="",IF(G965="","",SUM($I$6:I965)),H966*$C$2/12)</f>
        <v/>
      </c>
      <c r="J966" s="2" t="str">
        <f>IF(G966="",IF(G965="","",SUM($J$6:J965)),K966-I966)</f>
        <v/>
      </c>
      <c r="K966" s="2" t="str">
        <f>IF(G966="",IF(G965="","",SUM(K$6:K965)),$H$6*(100%+$C$2/12)^$I$2*($C$2/12)/((100%+$C$2/12)^$I$2-1))</f>
        <v/>
      </c>
      <c r="P966" s="44" t="str">
        <f t="shared" si="120"/>
        <v/>
      </c>
      <c r="Q966" s="44" t="str">
        <f t="shared" si="118"/>
        <v/>
      </c>
      <c r="R966" s="2" t="str">
        <f t="shared" si="122"/>
        <v/>
      </c>
      <c r="S966" s="12" t="str">
        <f t="shared" si="121"/>
        <v/>
      </c>
    </row>
    <row r="967" spans="1:19" x14ac:dyDescent="0.35">
      <c r="A967" s="1" t="str">
        <f t="shared" si="115"/>
        <v/>
      </c>
      <c r="B967" s="2" t="str">
        <f t="shared" si="116"/>
        <v/>
      </c>
      <c r="C967" s="2" t="str">
        <f>IF(A967="",IF(A966="","",SUM($C$6:C966)),B967*$C$2/12)</f>
        <v/>
      </c>
      <c r="D967" s="2" t="str">
        <f>IF(A967="",IF(A966="","",SUM($D$6:D966)),($B$6/$I$2))</f>
        <v/>
      </c>
      <c r="E967" s="2" t="str">
        <f>IF(A967="",IF(A966="","",SUM($E$6:E966)),C967+D967)</f>
        <v/>
      </c>
      <c r="G967" s="1" t="str">
        <f t="shared" si="119"/>
        <v/>
      </c>
      <c r="H967" s="2" t="str">
        <f t="shared" si="117"/>
        <v/>
      </c>
      <c r="I967" s="2" t="str">
        <f>IF(G967="",IF(G966="","",SUM($I$6:I966)),H967*$C$2/12)</f>
        <v/>
      </c>
      <c r="J967" s="2" t="str">
        <f>IF(G967="",IF(G966="","",SUM($J$6:J966)),K967-I967)</f>
        <v/>
      </c>
      <c r="K967" s="2" t="str">
        <f>IF(G967="",IF(G966="","",SUM(K$6:K966)),$H$6*(100%+$C$2/12)^$I$2*($C$2/12)/((100%+$C$2/12)^$I$2-1))</f>
        <v/>
      </c>
      <c r="P967" s="44" t="str">
        <f t="shared" si="120"/>
        <v/>
      </c>
      <c r="Q967" s="44" t="str">
        <f t="shared" si="118"/>
        <v/>
      </c>
      <c r="R967" s="2" t="str">
        <f t="shared" si="122"/>
        <v/>
      </c>
      <c r="S967" s="12" t="str">
        <f t="shared" si="121"/>
        <v/>
      </c>
    </row>
    <row r="968" spans="1:19" x14ac:dyDescent="0.35">
      <c r="A968" s="1" t="str">
        <f t="shared" ref="A968:A999" si="123">IF($A967="","",IF($I$2&gt;=$A967+1,$A967+1,""))</f>
        <v/>
      </c>
      <c r="B968" s="2" t="str">
        <f t="shared" ref="B968:B1000" si="124">IF(A968="",IF(A967="","","samtals"),B967-D967)</f>
        <v/>
      </c>
      <c r="C968" s="2" t="str">
        <f>IF(A968="",IF(A967="","",SUM($C$6:C967)),B968*$C$2/12)</f>
        <v/>
      </c>
      <c r="D968" s="2" t="str">
        <f>IF(A968="",IF(A967="","",SUM($D$6:D967)),($B$6/$I$2))</f>
        <v/>
      </c>
      <c r="E968" s="2" t="str">
        <f>IF(A968="",IF(A967="","",SUM($E$6:E967)),C968+D968)</f>
        <v/>
      </c>
      <c r="G968" s="1" t="str">
        <f t="shared" si="119"/>
        <v/>
      </c>
      <c r="H968" s="2" t="str">
        <f t="shared" ref="H968:H1000" si="125">IF(G968="",IF(G967="","","samtals"),H967-J967)</f>
        <v/>
      </c>
      <c r="I968" s="2" t="str">
        <f>IF(G968="",IF(G967="","",SUM($I$6:I967)),H968*$C$2/12)</f>
        <v/>
      </c>
      <c r="J968" s="2" t="str">
        <f>IF(G968="",IF(G967="","",SUM($J$6:J967)),K968-I968)</f>
        <v/>
      </c>
      <c r="K968" s="2" t="str">
        <f>IF(G968="",IF(G967="","",SUM(K$6:K967)),$H$6*(100%+$C$2/12)^$I$2*($C$2/12)/((100%+$C$2/12)^$I$2-1))</f>
        <v/>
      </c>
      <c r="P968" s="44" t="str">
        <f t="shared" si="120"/>
        <v/>
      </c>
      <c r="Q968" s="44" t="str">
        <f t="shared" ref="Q968:Q1027" si="126">IF(A968="","", (E968-E967)/E967)</f>
        <v/>
      </c>
      <c r="R968" s="2" t="str">
        <f t="shared" si="122"/>
        <v/>
      </c>
      <c r="S968" s="12" t="str">
        <f t="shared" si="121"/>
        <v/>
      </c>
    </row>
    <row r="969" spans="1:19" x14ac:dyDescent="0.35">
      <c r="A969" s="1" t="str">
        <f t="shared" si="123"/>
        <v/>
      </c>
      <c r="B969" s="2" t="str">
        <f t="shared" si="124"/>
        <v/>
      </c>
      <c r="C969" s="2" t="str">
        <f>IF(A969="",IF(A968="","",SUM($C$6:C968)),B969*$C$2/12)</f>
        <v/>
      </c>
      <c r="D969" s="2" t="str">
        <f>IF(A969="",IF(A968="","",SUM($D$6:D968)),($B$6/$I$2))</f>
        <v/>
      </c>
      <c r="E969" s="2" t="str">
        <f>IF(A969="",IF(A968="","",SUM($E$6:E968)),C969+D969)</f>
        <v/>
      </c>
      <c r="G969" s="1" t="str">
        <f t="shared" ref="G969:G999" si="127">IF($A968="","",IF($I$2&gt;=$A968+1,$A968+1,""))</f>
        <v/>
      </c>
      <c r="H969" s="2" t="str">
        <f t="shared" si="125"/>
        <v/>
      </c>
      <c r="I969" s="2" t="str">
        <f>IF(G969="",IF(G968="","",SUM($I$6:I968)),H969*$C$2/12)</f>
        <v/>
      </c>
      <c r="J969" s="2" t="str">
        <f>IF(G969="",IF(G968="","",SUM($J$6:J968)),K969-I969)</f>
        <v/>
      </c>
      <c r="K969" s="2" t="str">
        <f>IF(G969="",IF(G968="","",SUM(K$6:K968)),$H$6*(100%+$C$2/12)^$I$2*($C$2/12)/((100%+$C$2/12)^$I$2-1))</f>
        <v/>
      </c>
      <c r="P969" s="44" t="str">
        <f t="shared" si="120"/>
        <v/>
      </c>
      <c r="Q969" s="44" t="str">
        <f t="shared" si="126"/>
        <v/>
      </c>
      <c r="R969" s="2" t="str">
        <f t="shared" si="122"/>
        <v/>
      </c>
      <c r="S969" s="12" t="str">
        <f t="shared" si="121"/>
        <v/>
      </c>
    </row>
    <row r="970" spans="1:19" x14ac:dyDescent="0.35">
      <c r="A970" s="1" t="str">
        <f t="shared" si="123"/>
        <v/>
      </c>
      <c r="B970" s="2" t="str">
        <f t="shared" si="124"/>
        <v/>
      </c>
      <c r="C970" s="2" t="str">
        <f>IF(A970="",IF(A969="","",SUM($C$6:C969)),B970*$C$2/12)</f>
        <v/>
      </c>
      <c r="D970" s="2" t="str">
        <f>IF(A970="",IF(A969="","",SUM($D$6:D969)),($B$6/$I$2))</f>
        <v/>
      </c>
      <c r="E970" s="2" t="str">
        <f>IF(A970="",IF(A969="","",SUM($E$6:E969)),C970+D970)</f>
        <v/>
      </c>
      <c r="G970" s="1" t="str">
        <f t="shared" si="127"/>
        <v/>
      </c>
      <c r="H970" s="2" t="str">
        <f t="shared" si="125"/>
        <v/>
      </c>
      <c r="I970" s="2" t="str">
        <f>IF(G970="",IF(G969="","",SUM($I$6:I969)),H970*$C$2/12)</f>
        <v/>
      </c>
      <c r="J970" s="2" t="str">
        <f>IF(G970="",IF(G969="","",SUM($J$6:J969)),K970-I970)</f>
        <v/>
      </c>
      <c r="K970" s="2" t="str">
        <f>IF(G970="",IF(G969="","",SUM(K$6:K969)),$H$6*(100%+$C$2/12)^$I$2*($C$2/12)/((100%+$C$2/12)^$I$2-1))</f>
        <v/>
      </c>
      <c r="P970" s="44" t="str">
        <f t="shared" si="120"/>
        <v/>
      </c>
      <c r="Q970" s="44" t="str">
        <f t="shared" si="126"/>
        <v/>
      </c>
      <c r="R970" s="2" t="str">
        <f t="shared" si="122"/>
        <v/>
      </c>
      <c r="S970" s="12" t="str">
        <f t="shared" si="121"/>
        <v/>
      </c>
    </row>
    <row r="971" spans="1:19" x14ac:dyDescent="0.35">
      <c r="A971" s="1" t="str">
        <f t="shared" si="123"/>
        <v/>
      </c>
      <c r="B971" s="2" t="str">
        <f t="shared" si="124"/>
        <v/>
      </c>
      <c r="C971" s="2" t="str">
        <f>IF(A971="",IF(A970="","",SUM($C$6:C970)),B971*$C$2/12)</f>
        <v/>
      </c>
      <c r="D971" s="2" t="str">
        <f>IF(A971="",IF(A970="","",SUM($D$6:D970)),($B$6/$I$2))</f>
        <v/>
      </c>
      <c r="E971" s="2" t="str">
        <f>IF(A971="",IF(A970="","",SUM($E$6:E970)),C971+D971)</f>
        <v/>
      </c>
      <c r="G971" s="1" t="str">
        <f t="shared" si="127"/>
        <v/>
      </c>
      <c r="H971" s="2" t="str">
        <f t="shared" si="125"/>
        <v/>
      </c>
      <c r="I971" s="2" t="str">
        <f>IF(G971="",IF(G970="","",SUM($I$6:I970)),H971*$C$2/12)</f>
        <v/>
      </c>
      <c r="J971" s="2" t="str">
        <f>IF(G971="",IF(G970="","",SUM($J$6:J970)),K971-I971)</f>
        <v/>
      </c>
      <c r="K971" s="2" t="str">
        <f>IF(G971="",IF(G970="","",SUM(K$6:K970)),$H$6*(100%+$C$2/12)^$I$2*($C$2/12)/((100%+$C$2/12)^$I$2-1))</f>
        <v/>
      </c>
      <c r="P971" s="44" t="str">
        <f t="shared" si="120"/>
        <v/>
      </c>
      <c r="Q971" s="44" t="str">
        <f t="shared" si="126"/>
        <v/>
      </c>
      <c r="R971" s="2" t="str">
        <f t="shared" si="122"/>
        <v/>
      </c>
      <c r="S971" s="12" t="str">
        <f t="shared" si="121"/>
        <v/>
      </c>
    </row>
    <row r="972" spans="1:19" x14ac:dyDescent="0.35">
      <c r="A972" s="1" t="str">
        <f t="shared" si="123"/>
        <v/>
      </c>
      <c r="B972" s="2" t="str">
        <f t="shared" si="124"/>
        <v/>
      </c>
      <c r="C972" s="2" t="str">
        <f>IF(A972="",IF(A971="","",SUM($C$6:C971)),B972*$C$2/12)</f>
        <v/>
      </c>
      <c r="D972" s="2" t="str">
        <f>IF(A972="",IF(A971="","",SUM($D$6:D971)),($B$6/$I$2))</f>
        <v/>
      </c>
      <c r="E972" s="2" t="str">
        <f>IF(A972="",IF(A971="","",SUM($E$6:E971)),C972+D972)</f>
        <v/>
      </c>
      <c r="G972" s="1" t="str">
        <f t="shared" si="127"/>
        <v/>
      </c>
      <c r="H972" s="2" t="str">
        <f t="shared" si="125"/>
        <v/>
      </c>
      <c r="I972" s="2" t="str">
        <f>IF(G972="",IF(G971="","",SUM($I$6:I971)),H972*$C$2/12)</f>
        <v/>
      </c>
      <c r="J972" s="2" t="str">
        <f>IF(G972="",IF(G971="","",SUM($J$6:J971)),K972-I972)</f>
        <v/>
      </c>
      <c r="K972" s="2" t="str">
        <f>IF(G972="",IF(G971="","",SUM(K$6:K971)),$H$6*(100%+$C$2/12)^$I$2*($C$2/12)/((100%+$C$2/12)^$I$2-1))</f>
        <v/>
      </c>
      <c r="P972" s="44" t="str">
        <f t="shared" si="120"/>
        <v/>
      </c>
      <c r="Q972" s="44" t="str">
        <f t="shared" si="126"/>
        <v/>
      </c>
      <c r="R972" s="2" t="str">
        <f t="shared" si="122"/>
        <v/>
      </c>
      <c r="S972" s="12" t="str">
        <f t="shared" si="121"/>
        <v/>
      </c>
    </row>
    <row r="973" spans="1:19" x14ac:dyDescent="0.35">
      <c r="A973" s="1" t="str">
        <f t="shared" si="123"/>
        <v/>
      </c>
      <c r="B973" s="2" t="str">
        <f t="shared" si="124"/>
        <v/>
      </c>
      <c r="C973" s="2" t="str">
        <f>IF(A973="",IF(A972="","",SUM($C$6:C972)),B973*$C$2/12)</f>
        <v/>
      </c>
      <c r="D973" s="2" t="str">
        <f>IF(A973="",IF(A972="","",SUM($D$6:D972)),($B$6/$I$2))</f>
        <v/>
      </c>
      <c r="E973" s="2" t="str">
        <f>IF(A973="",IF(A972="","",SUM($E$6:E972)),C973+D973)</f>
        <v/>
      </c>
      <c r="G973" s="1" t="str">
        <f t="shared" si="127"/>
        <v/>
      </c>
      <c r="H973" s="2" t="str">
        <f t="shared" si="125"/>
        <v/>
      </c>
      <c r="I973" s="2" t="str">
        <f>IF(G973="",IF(G972="","",SUM($I$6:I972)),H973*$C$2/12)</f>
        <v/>
      </c>
      <c r="J973" s="2" t="str">
        <f>IF(G973="",IF(G972="","",SUM($J$6:J972)),K973-I973)</f>
        <v/>
      </c>
      <c r="K973" s="2" t="str">
        <f>IF(G973="",IF(G972="","",SUM(K$6:K972)),$H$6*(100%+$C$2/12)^$I$2*($C$2/12)/((100%+$C$2/12)^$I$2-1))</f>
        <v/>
      </c>
      <c r="P973" s="44" t="str">
        <f t="shared" si="120"/>
        <v/>
      </c>
      <c r="Q973" s="44" t="str">
        <f t="shared" si="126"/>
        <v/>
      </c>
      <c r="R973" s="2" t="str">
        <f t="shared" si="122"/>
        <v/>
      </c>
      <c r="S973" s="12" t="str">
        <f t="shared" si="121"/>
        <v/>
      </c>
    </row>
    <row r="974" spans="1:19" x14ac:dyDescent="0.35">
      <c r="A974" s="1" t="str">
        <f t="shared" si="123"/>
        <v/>
      </c>
      <c r="B974" s="2" t="str">
        <f t="shared" si="124"/>
        <v/>
      </c>
      <c r="C974" s="2" t="str">
        <f>IF(A974="",IF(A973="","",SUM($C$6:C973)),B974*$C$2/12)</f>
        <v/>
      </c>
      <c r="D974" s="2" t="str">
        <f>IF(A974="",IF(A973="","",SUM($D$6:D973)),($B$6/$I$2))</f>
        <v/>
      </c>
      <c r="E974" s="2" t="str">
        <f>IF(A974="",IF(A973="","",SUM($E$6:E973)),C974+D974)</f>
        <v/>
      </c>
      <c r="G974" s="1" t="str">
        <f t="shared" si="127"/>
        <v/>
      </c>
      <c r="H974" s="2" t="str">
        <f t="shared" si="125"/>
        <v/>
      </c>
      <c r="I974" s="2" t="str">
        <f>IF(G974="",IF(G973="","",SUM($I$6:I973)),H974*$C$2/12)</f>
        <v/>
      </c>
      <c r="J974" s="2" t="str">
        <f>IF(G974="",IF(G973="","",SUM($J$6:J973)),K974-I974)</f>
        <v/>
      </c>
      <c r="K974" s="2" t="str">
        <f>IF(G974="",IF(G973="","",SUM(K$6:K973)),$H$6*(100%+$C$2/12)^$I$2*($C$2/12)/((100%+$C$2/12)^$I$2-1))</f>
        <v/>
      </c>
      <c r="P974" s="44" t="str">
        <f t="shared" si="120"/>
        <v/>
      </c>
      <c r="Q974" s="44" t="str">
        <f t="shared" si="126"/>
        <v/>
      </c>
      <c r="R974" s="2" t="str">
        <f t="shared" si="122"/>
        <v/>
      </c>
      <c r="S974" s="12" t="str">
        <f t="shared" si="121"/>
        <v/>
      </c>
    </row>
    <row r="975" spans="1:19" x14ac:dyDescent="0.35">
      <c r="A975" s="1" t="str">
        <f t="shared" si="123"/>
        <v/>
      </c>
      <c r="B975" s="2" t="str">
        <f t="shared" si="124"/>
        <v/>
      </c>
      <c r="C975" s="2" t="str">
        <f>IF(A975="",IF(A974="","",SUM($C$6:C974)),B975*$C$2/12)</f>
        <v/>
      </c>
      <c r="D975" s="2" t="str">
        <f>IF(A975="",IF(A974="","",SUM($D$6:D974)),($B$6/$I$2))</f>
        <v/>
      </c>
      <c r="E975" s="2" t="str">
        <f>IF(A975="",IF(A974="","",SUM($E$6:E974)),C975+D975)</f>
        <v/>
      </c>
      <c r="G975" s="1" t="str">
        <f t="shared" si="127"/>
        <v/>
      </c>
      <c r="H975" s="2" t="str">
        <f t="shared" si="125"/>
        <v/>
      </c>
      <c r="I975" s="2" t="str">
        <f>IF(G975="",IF(G974="","",SUM($I$6:I974)),H975*$C$2/12)</f>
        <v/>
      </c>
      <c r="J975" s="2" t="str">
        <f>IF(G975="",IF(G974="","",SUM($J$6:J974)),K975-I975)</f>
        <v/>
      </c>
      <c r="K975" s="2" t="str">
        <f>IF(G975="",IF(G974="","",SUM(K$6:K974)),$H$6*(100%+$C$2/12)^$I$2*($C$2/12)/((100%+$C$2/12)^$I$2-1))</f>
        <v/>
      </c>
      <c r="P975" s="44" t="str">
        <f t="shared" si="120"/>
        <v/>
      </c>
      <c r="Q975" s="44" t="str">
        <f t="shared" si="126"/>
        <v/>
      </c>
      <c r="R975" s="2" t="str">
        <f t="shared" si="122"/>
        <v/>
      </c>
      <c r="S975" s="12" t="str">
        <f t="shared" si="121"/>
        <v/>
      </c>
    </row>
    <row r="976" spans="1:19" x14ac:dyDescent="0.35">
      <c r="A976" s="1" t="str">
        <f t="shared" si="123"/>
        <v/>
      </c>
      <c r="B976" s="2" t="str">
        <f t="shared" si="124"/>
        <v/>
      </c>
      <c r="C976" s="2" t="str">
        <f>IF(A976="",IF(A975="","",SUM($C$6:C975)),B976*$C$2/12)</f>
        <v/>
      </c>
      <c r="D976" s="2" t="str">
        <f>IF(A976="",IF(A975="","",SUM($D$6:D975)),($B$6/$I$2))</f>
        <v/>
      </c>
      <c r="E976" s="2" t="str">
        <f>IF(A976="",IF(A975="","",SUM($E$6:E975)),C976+D976)</f>
        <v/>
      </c>
      <c r="G976" s="1" t="str">
        <f t="shared" si="127"/>
        <v/>
      </c>
      <c r="H976" s="2" t="str">
        <f t="shared" si="125"/>
        <v/>
      </c>
      <c r="I976" s="2" t="str">
        <f>IF(G976="",IF(G975="","",SUM($I$6:I975)),H976*$C$2/12)</f>
        <v/>
      </c>
      <c r="J976" s="2" t="str">
        <f>IF(G976="",IF(G975="","",SUM($J$6:J975)),K976-I976)</f>
        <v/>
      </c>
      <c r="K976" s="2" t="str">
        <f>IF(G976="",IF(G975="","",SUM(K$6:K975)),$H$6*(100%+$C$2/12)^$I$2*($C$2/12)/((100%+$C$2/12)^$I$2-1))</f>
        <v/>
      </c>
      <c r="P976" s="44" t="str">
        <f t="shared" si="120"/>
        <v/>
      </c>
      <c r="Q976" s="44" t="str">
        <f t="shared" si="126"/>
        <v/>
      </c>
      <c r="R976" s="2" t="str">
        <f t="shared" si="122"/>
        <v/>
      </c>
      <c r="S976" s="12" t="str">
        <f t="shared" si="121"/>
        <v/>
      </c>
    </row>
    <row r="977" spans="1:19" x14ac:dyDescent="0.35">
      <c r="A977" s="1" t="str">
        <f t="shared" si="123"/>
        <v/>
      </c>
      <c r="B977" s="2" t="str">
        <f t="shared" si="124"/>
        <v/>
      </c>
      <c r="C977" s="2" t="str">
        <f>IF(A977="",IF(A976="","",SUM($C$6:C976)),B977*$C$2/12)</f>
        <v/>
      </c>
      <c r="D977" s="2" t="str">
        <f>IF(A977="",IF(A976="","",SUM($D$6:D976)),($B$6/$I$2))</f>
        <v/>
      </c>
      <c r="E977" s="2" t="str">
        <f>IF(A977="",IF(A976="","",SUM($E$6:E976)),C977+D977)</f>
        <v/>
      </c>
      <c r="G977" s="1" t="str">
        <f t="shared" si="127"/>
        <v/>
      </c>
      <c r="H977" s="2" t="str">
        <f t="shared" si="125"/>
        <v/>
      </c>
      <c r="I977" s="2" t="str">
        <f>IF(G977="",IF(G976="","",SUM($I$6:I976)),H977*$C$2/12)</f>
        <v/>
      </c>
      <c r="J977" s="2" t="str">
        <f>IF(G977="",IF(G976="","",SUM($J$6:J976)),K977-I977)</f>
        <v/>
      </c>
      <c r="K977" s="2" t="str">
        <f>IF(G977="",IF(G976="","",SUM(K$6:K976)),$H$6*(100%+$C$2/12)^$I$2*($C$2/12)/((100%+$C$2/12)^$I$2-1))</f>
        <v/>
      </c>
      <c r="P977" s="44" t="str">
        <f t="shared" si="120"/>
        <v/>
      </c>
      <c r="Q977" s="44" t="str">
        <f t="shared" si="126"/>
        <v/>
      </c>
      <c r="R977" s="2" t="str">
        <f t="shared" si="122"/>
        <v/>
      </c>
      <c r="S977" s="12" t="str">
        <f t="shared" si="121"/>
        <v/>
      </c>
    </row>
    <row r="978" spans="1:19" x14ac:dyDescent="0.35">
      <c r="A978" s="1" t="str">
        <f t="shared" si="123"/>
        <v/>
      </c>
      <c r="B978" s="2" t="str">
        <f t="shared" si="124"/>
        <v/>
      </c>
      <c r="C978" s="2" t="str">
        <f>IF(A978="",IF(A977="","",SUM($C$6:C977)),B978*$C$2/12)</f>
        <v/>
      </c>
      <c r="D978" s="2" t="str">
        <f>IF(A978="",IF(A977="","",SUM($D$6:D977)),($B$6/$I$2))</f>
        <v/>
      </c>
      <c r="E978" s="2" t="str">
        <f>IF(A978="",IF(A977="","",SUM($E$6:E977)),C978+D978)</f>
        <v/>
      </c>
      <c r="G978" s="1" t="str">
        <f t="shared" si="127"/>
        <v/>
      </c>
      <c r="H978" s="2" t="str">
        <f t="shared" si="125"/>
        <v/>
      </c>
      <c r="I978" s="2" t="str">
        <f>IF(G978="",IF(G977="","",SUM($I$6:I977)),H978*$C$2/12)</f>
        <v/>
      </c>
      <c r="J978" s="2" t="str">
        <f>IF(G978="",IF(G977="","",SUM($J$6:J977)),K978-I978)</f>
        <v/>
      </c>
      <c r="K978" s="2" t="str">
        <f>IF(G978="",IF(G977="","",SUM(K$6:K977)),$H$6*(100%+$C$2/12)^$I$2*($C$2/12)/((100%+$C$2/12)^$I$2-1))</f>
        <v/>
      </c>
      <c r="P978" s="44" t="str">
        <f t="shared" si="120"/>
        <v/>
      </c>
      <c r="Q978" s="44" t="str">
        <f t="shared" si="126"/>
        <v/>
      </c>
      <c r="R978" s="2" t="str">
        <f t="shared" si="122"/>
        <v/>
      </c>
      <c r="S978" s="12" t="str">
        <f t="shared" si="121"/>
        <v/>
      </c>
    </row>
    <row r="979" spans="1:19" x14ac:dyDescent="0.35">
      <c r="A979" s="1" t="str">
        <f t="shared" si="123"/>
        <v/>
      </c>
      <c r="B979" s="2" t="str">
        <f t="shared" si="124"/>
        <v/>
      </c>
      <c r="C979" s="2" t="str">
        <f>IF(A979="",IF(A978="","",SUM($C$6:C978)),B979*$C$2/12)</f>
        <v/>
      </c>
      <c r="D979" s="2" t="str">
        <f>IF(A979="",IF(A978="","",SUM($D$6:D978)),($B$6/$I$2))</f>
        <v/>
      </c>
      <c r="E979" s="2" t="str">
        <f>IF(A979="",IF(A978="","",SUM($E$6:E978)),C979+D979)</f>
        <v/>
      </c>
      <c r="G979" s="1" t="str">
        <f t="shared" si="127"/>
        <v/>
      </c>
      <c r="H979" s="2" t="str">
        <f t="shared" si="125"/>
        <v/>
      </c>
      <c r="I979" s="2" t="str">
        <f>IF(G979="",IF(G978="","",SUM($I$6:I978)),H979*$C$2/12)</f>
        <v/>
      </c>
      <c r="J979" s="2" t="str">
        <f>IF(G979="",IF(G978="","",SUM($J$6:J978)),K979-I979)</f>
        <v/>
      </c>
      <c r="K979" s="2" t="str">
        <f>IF(G979="",IF(G978="","",SUM(K$6:K978)),$H$6*(100%+$C$2/12)^$I$2*($C$2/12)/((100%+$C$2/12)^$I$2-1))</f>
        <v/>
      </c>
      <c r="P979" s="44" t="str">
        <f t="shared" si="120"/>
        <v/>
      </c>
      <c r="Q979" s="44" t="str">
        <f t="shared" si="126"/>
        <v/>
      </c>
      <c r="R979" s="2" t="str">
        <f t="shared" si="122"/>
        <v/>
      </c>
      <c r="S979" s="12" t="str">
        <f t="shared" si="121"/>
        <v/>
      </c>
    </row>
    <row r="980" spans="1:19" x14ac:dyDescent="0.35">
      <c r="A980" s="1" t="str">
        <f t="shared" si="123"/>
        <v/>
      </c>
      <c r="B980" s="2" t="str">
        <f t="shared" si="124"/>
        <v/>
      </c>
      <c r="C980" s="2" t="str">
        <f>IF(A980="",IF(A979="","",SUM($C$6:C979)),B980*$C$2/12)</f>
        <v/>
      </c>
      <c r="D980" s="2" t="str">
        <f>IF(A980="",IF(A979="","",SUM($D$6:D979)),($B$6/$I$2))</f>
        <v/>
      </c>
      <c r="E980" s="2" t="str">
        <f>IF(A980="",IF(A979="","",SUM($E$6:E979)),C980+D980)</f>
        <v/>
      </c>
      <c r="G980" s="1" t="str">
        <f t="shared" si="127"/>
        <v/>
      </c>
      <c r="H980" s="2" t="str">
        <f t="shared" si="125"/>
        <v/>
      </c>
      <c r="I980" s="2" t="str">
        <f>IF(G980="",IF(G979="","",SUM($I$6:I979)),H980*$C$2/12)</f>
        <v/>
      </c>
      <c r="J980" s="2" t="str">
        <f>IF(G980="",IF(G979="","",SUM($J$6:J979)),K980-I980)</f>
        <v/>
      </c>
      <c r="K980" s="2" t="str">
        <f>IF(G980="",IF(G979="","",SUM(K$6:K979)),$H$6*(100%+$C$2/12)^$I$2*($C$2/12)/((100%+$C$2/12)^$I$2-1))</f>
        <v/>
      </c>
      <c r="P980" s="44" t="str">
        <f t="shared" ref="P980:P1043" si="128">IF(A980="","",D980/B980)</f>
        <v/>
      </c>
      <c r="Q980" s="44" t="str">
        <f t="shared" si="126"/>
        <v/>
      </c>
      <c r="R980" s="2" t="str">
        <f t="shared" si="122"/>
        <v/>
      </c>
      <c r="S980" s="12" t="str">
        <f t="shared" si="121"/>
        <v/>
      </c>
    </row>
    <row r="981" spans="1:19" x14ac:dyDescent="0.35">
      <c r="A981" s="1" t="str">
        <f t="shared" si="123"/>
        <v/>
      </c>
      <c r="B981" s="2" t="str">
        <f t="shared" si="124"/>
        <v/>
      </c>
      <c r="C981" s="2" t="str">
        <f>IF(A981="",IF(A980="","",SUM($C$6:C980)),B981*$C$2/12)</f>
        <v/>
      </c>
      <c r="D981" s="2" t="str">
        <f>IF(A981="",IF(A980="","",SUM($D$6:D980)),($B$6/$I$2))</f>
        <v/>
      </c>
      <c r="E981" s="2" t="str">
        <f>IF(A981="",IF(A980="","",SUM($E$6:E980)),C981+D981)</f>
        <v/>
      </c>
      <c r="G981" s="1" t="str">
        <f t="shared" si="127"/>
        <v/>
      </c>
      <c r="H981" s="2" t="str">
        <f t="shared" si="125"/>
        <v/>
      </c>
      <c r="I981" s="2" t="str">
        <f>IF(G981="",IF(G980="","",SUM($I$6:I980)),H981*$C$2/12)</f>
        <v/>
      </c>
      <c r="J981" s="2" t="str">
        <f>IF(G981="",IF(G980="","",SUM($J$6:J980)),K981-I981)</f>
        <v/>
      </c>
      <c r="K981" s="2" t="str">
        <f>IF(G981="",IF(G980="","",SUM(K$6:K980)),$H$6*(100%+$C$2/12)^$I$2*($C$2/12)/((100%+$C$2/12)^$I$2-1))</f>
        <v/>
      </c>
      <c r="P981" s="44" t="str">
        <f t="shared" si="128"/>
        <v/>
      </c>
      <c r="Q981" s="44" t="str">
        <f t="shared" si="126"/>
        <v/>
      </c>
      <c r="R981" s="2" t="str">
        <f t="shared" si="122"/>
        <v/>
      </c>
      <c r="S981" s="12" t="str">
        <f t="shared" si="121"/>
        <v/>
      </c>
    </row>
    <row r="982" spans="1:19" x14ac:dyDescent="0.35">
      <c r="A982" s="1" t="str">
        <f t="shared" si="123"/>
        <v/>
      </c>
      <c r="B982" s="2" t="str">
        <f t="shared" si="124"/>
        <v/>
      </c>
      <c r="C982" s="2" t="str">
        <f>IF(A982="",IF(A981="","",SUM($C$6:C981)),B982*$C$2/12)</f>
        <v/>
      </c>
      <c r="D982" s="2" t="str">
        <f>IF(A982="",IF(A981="","",SUM($D$6:D981)),($B$6/$I$2))</f>
        <v/>
      </c>
      <c r="E982" s="2" t="str">
        <f>IF(A982="",IF(A981="","",SUM($E$6:E981)),C982+D982)</f>
        <v/>
      </c>
      <c r="G982" s="1" t="str">
        <f t="shared" si="127"/>
        <v/>
      </c>
      <c r="H982" s="2" t="str">
        <f t="shared" si="125"/>
        <v/>
      </c>
      <c r="I982" s="2" t="str">
        <f>IF(G982="",IF(G981="","",SUM($I$6:I981)),H982*$C$2/12)</f>
        <v/>
      </c>
      <c r="J982" s="2" t="str">
        <f>IF(G982="",IF(G981="","",SUM($J$6:J981)),K982-I982)</f>
        <v/>
      </c>
      <c r="K982" s="2" t="str">
        <f>IF(G982="",IF(G981="","",SUM(K$6:K981)),$H$6*(100%+$C$2/12)^$I$2*($C$2/12)/((100%+$C$2/12)^$I$2-1))</f>
        <v/>
      </c>
      <c r="P982" s="44" t="str">
        <f t="shared" si="128"/>
        <v/>
      </c>
      <c r="Q982" s="44" t="str">
        <f t="shared" si="126"/>
        <v/>
      </c>
      <c r="R982" s="2" t="str">
        <f t="shared" si="122"/>
        <v/>
      </c>
      <c r="S982" s="12" t="str">
        <f t="shared" si="121"/>
        <v/>
      </c>
    </row>
    <row r="983" spans="1:19" x14ac:dyDescent="0.35">
      <c r="A983" s="1" t="str">
        <f t="shared" si="123"/>
        <v/>
      </c>
      <c r="B983" s="2" t="str">
        <f t="shared" si="124"/>
        <v/>
      </c>
      <c r="C983" s="2" t="str">
        <f>IF(A983="",IF(A982="","",SUM($C$6:C982)),B983*$C$2/12)</f>
        <v/>
      </c>
      <c r="D983" s="2" t="str">
        <f>IF(A983="",IF(A982="","",SUM($D$6:D982)),($B$6/$I$2))</f>
        <v/>
      </c>
      <c r="E983" s="2" t="str">
        <f>IF(A983="",IF(A982="","",SUM($E$6:E982)),C983+D983)</f>
        <v/>
      </c>
      <c r="G983" s="1" t="str">
        <f t="shared" si="127"/>
        <v/>
      </c>
      <c r="H983" s="2" t="str">
        <f t="shared" si="125"/>
        <v/>
      </c>
      <c r="I983" s="2" t="str">
        <f>IF(G983="",IF(G982="","",SUM($I$6:I982)),H983*$C$2/12)</f>
        <v/>
      </c>
      <c r="J983" s="2" t="str">
        <f>IF(G983="",IF(G982="","",SUM($J$6:J982)),K983-I983)</f>
        <v/>
      </c>
      <c r="K983" s="2" t="str">
        <f>IF(G983="",IF(G982="","",SUM(K$6:K982)),$H$6*(100%+$C$2/12)^$I$2*($C$2/12)/((100%+$C$2/12)^$I$2-1))</f>
        <v/>
      </c>
      <c r="P983" s="44" t="str">
        <f t="shared" si="128"/>
        <v/>
      </c>
      <c r="Q983" s="44" t="str">
        <f t="shared" si="126"/>
        <v/>
      </c>
      <c r="R983" s="2" t="str">
        <f t="shared" si="122"/>
        <v/>
      </c>
      <c r="S983" s="12" t="str">
        <f t="shared" si="121"/>
        <v/>
      </c>
    </row>
    <row r="984" spans="1:19" x14ac:dyDescent="0.35">
      <c r="A984" s="1" t="str">
        <f t="shared" si="123"/>
        <v/>
      </c>
      <c r="B984" s="2" t="str">
        <f t="shared" si="124"/>
        <v/>
      </c>
      <c r="C984" s="2" t="str">
        <f>IF(A984="",IF(A983="","",SUM($C$6:C983)),B984*$C$2/12)</f>
        <v/>
      </c>
      <c r="D984" s="2" t="str">
        <f>IF(A984="",IF(A983="","",SUM($D$6:D983)),($B$6/$I$2))</f>
        <v/>
      </c>
      <c r="E984" s="2" t="str">
        <f>IF(A984="",IF(A983="","",SUM($E$6:E983)),C984+D984)</f>
        <v/>
      </c>
      <c r="G984" s="1" t="str">
        <f t="shared" si="127"/>
        <v/>
      </c>
      <c r="H984" s="2" t="str">
        <f t="shared" si="125"/>
        <v/>
      </c>
      <c r="I984" s="2" t="str">
        <f>IF(G984="",IF(G983="","",SUM($I$6:I983)),H984*$C$2/12)</f>
        <v/>
      </c>
      <c r="J984" s="2" t="str">
        <f>IF(G984="",IF(G983="","",SUM($J$6:J983)),K984-I984)</f>
        <v/>
      </c>
      <c r="K984" s="2" t="str">
        <f>IF(G984="",IF(G983="","",SUM(K$6:K983)),$H$6*(100%+$C$2/12)^$I$2*($C$2/12)/((100%+$C$2/12)^$I$2-1))</f>
        <v/>
      </c>
      <c r="P984" s="44" t="str">
        <f t="shared" si="128"/>
        <v/>
      </c>
      <c r="Q984" s="44" t="str">
        <f t="shared" si="126"/>
        <v/>
      </c>
      <c r="R984" s="2" t="str">
        <f t="shared" si="122"/>
        <v/>
      </c>
      <c r="S984" s="12" t="str">
        <f t="shared" si="121"/>
        <v/>
      </c>
    </row>
    <row r="985" spans="1:19" x14ac:dyDescent="0.35">
      <c r="A985" s="1" t="str">
        <f t="shared" si="123"/>
        <v/>
      </c>
      <c r="B985" s="2" t="str">
        <f t="shared" si="124"/>
        <v/>
      </c>
      <c r="C985" s="2" t="str">
        <f>IF(A985="",IF(A984="","",SUM($C$6:C984)),B985*$C$2/12)</f>
        <v/>
      </c>
      <c r="D985" s="2" t="str">
        <f>IF(A985="",IF(A984="","",SUM($D$6:D984)),($B$6/$I$2))</f>
        <v/>
      </c>
      <c r="E985" s="2" t="str">
        <f>IF(A985="",IF(A984="","",SUM($E$6:E984)),C985+D985)</f>
        <v/>
      </c>
      <c r="G985" s="1" t="str">
        <f t="shared" si="127"/>
        <v/>
      </c>
      <c r="H985" s="2" t="str">
        <f t="shared" si="125"/>
        <v/>
      </c>
      <c r="I985" s="2" t="str">
        <f>IF(G985="",IF(G984="","",SUM($I$6:I984)),H985*$C$2/12)</f>
        <v/>
      </c>
      <c r="J985" s="2" t="str">
        <f>IF(G985="",IF(G984="","",SUM($J$6:J984)),K985-I985)</f>
        <v/>
      </c>
      <c r="K985" s="2" t="str">
        <f>IF(G985="",IF(G984="","",SUM(K$6:K984)),$H$6*(100%+$C$2/12)^$I$2*($C$2/12)/((100%+$C$2/12)^$I$2-1))</f>
        <v/>
      </c>
      <c r="P985" s="44" t="str">
        <f t="shared" si="128"/>
        <v/>
      </c>
      <c r="Q985" s="44" t="str">
        <f t="shared" si="126"/>
        <v/>
      </c>
      <c r="R985" s="2" t="str">
        <f t="shared" si="122"/>
        <v/>
      </c>
      <c r="S985" s="12" t="str">
        <f t="shared" si="121"/>
        <v/>
      </c>
    </row>
    <row r="986" spans="1:19" x14ac:dyDescent="0.35">
      <c r="A986" s="1" t="str">
        <f t="shared" si="123"/>
        <v/>
      </c>
      <c r="B986" s="2" t="str">
        <f t="shared" si="124"/>
        <v/>
      </c>
      <c r="C986" s="2" t="str">
        <f>IF(A986="",IF(A985="","",SUM($C$6:C985)),B986*$C$2/12)</f>
        <v/>
      </c>
      <c r="D986" s="2" t="str">
        <f>IF(A986="",IF(A985="","",SUM($D$6:D985)),($B$6/$I$2))</f>
        <v/>
      </c>
      <c r="E986" s="2" t="str">
        <f>IF(A986="",IF(A985="","",SUM($E$6:E985)),C986+D986)</f>
        <v/>
      </c>
      <c r="G986" s="1" t="str">
        <f t="shared" si="127"/>
        <v/>
      </c>
      <c r="H986" s="2" t="str">
        <f t="shared" si="125"/>
        <v/>
      </c>
      <c r="I986" s="2" t="str">
        <f>IF(G986="",IF(G985="","",SUM($I$6:I985)),H986*$C$2/12)</f>
        <v/>
      </c>
      <c r="J986" s="2" t="str">
        <f>IF(G986="",IF(G985="","",SUM($J$6:J985)),K986-I986)</f>
        <v/>
      </c>
      <c r="K986" s="2" t="str">
        <f>IF(G986="",IF(G985="","",SUM(K$6:K985)),$H$6*(100%+$C$2/12)^$I$2*($C$2/12)/((100%+$C$2/12)^$I$2-1))</f>
        <v/>
      </c>
      <c r="P986" s="44" t="str">
        <f t="shared" si="128"/>
        <v/>
      </c>
      <c r="Q986" s="44" t="str">
        <f t="shared" si="126"/>
        <v/>
      </c>
      <c r="R986" s="2" t="str">
        <f t="shared" si="122"/>
        <v/>
      </c>
      <c r="S986" s="12" t="str">
        <f t="shared" si="121"/>
        <v/>
      </c>
    </row>
    <row r="987" spans="1:19" x14ac:dyDescent="0.35">
      <c r="A987" s="1" t="str">
        <f t="shared" si="123"/>
        <v/>
      </c>
      <c r="B987" s="2" t="str">
        <f t="shared" si="124"/>
        <v/>
      </c>
      <c r="C987" s="2" t="str">
        <f>IF(A987="",IF(A986="","",SUM($C$6:C986)),B987*$C$2/12)</f>
        <v/>
      </c>
      <c r="D987" s="2" t="str">
        <f>IF(A987="",IF(A986="","",SUM($D$6:D986)),($B$6/$I$2))</f>
        <v/>
      </c>
      <c r="E987" s="2" t="str">
        <f>IF(A987="",IF(A986="","",SUM($E$6:E986)),C987+D987)</f>
        <v/>
      </c>
      <c r="G987" s="1" t="str">
        <f t="shared" si="127"/>
        <v/>
      </c>
      <c r="H987" s="2" t="str">
        <f t="shared" si="125"/>
        <v/>
      </c>
      <c r="I987" s="2" t="str">
        <f>IF(G987="",IF(G986="","",SUM($I$6:I986)),H987*$C$2/12)</f>
        <v/>
      </c>
      <c r="J987" s="2" t="str">
        <f>IF(G987="",IF(G986="","",SUM($J$6:J986)),K987-I987)</f>
        <v/>
      </c>
      <c r="K987" s="2" t="str">
        <f>IF(G987="",IF(G986="","",SUM(K$6:K986)),$H$6*(100%+$C$2/12)^$I$2*($C$2/12)/((100%+$C$2/12)^$I$2-1))</f>
        <v/>
      </c>
      <c r="P987" s="44" t="str">
        <f t="shared" si="128"/>
        <v/>
      </c>
      <c r="Q987" s="44" t="str">
        <f t="shared" si="126"/>
        <v/>
      </c>
      <c r="R987" s="2" t="str">
        <f t="shared" si="122"/>
        <v/>
      </c>
      <c r="S987" s="12" t="str">
        <f t="shared" si="121"/>
        <v/>
      </c>
    </row>
    <row r="988" spans="1:19" x14ac:dyDescent="0.35">
      <c r="A988" s="1" t="str">
        <f t="shared" si="123"/>
        <v/>
      </c>
      <c r="B988" s="2" t="str">
        <f t="shared" si="124"/>
        <v/>
      </c>
      <c r="C988" s="2" t="str">
        <f>IF(A988="",IF(A987="","",SUM($C$6:C987)),B988*$C$2/12)</f>
        <v/>
      </c>
      <c r="D988" s="2" t="str">
        <f>IF(A988="",IF(A987="","",SUM($D$6:D987)),($B$6/$I$2))</f>
        <v/>
      </c>
      <c r="E988" s="2" t="str">
        <f>IF(A988="",IF(A987="","",SUM($E$6:E987)),C988+D988)</f>
        <v/>
      </c>
      <c r="G988" s="1" t="str">
        <f t="shared" si="127"/>
        <v/>
      </c>
      <c r="H988" s="2" t="str">
        <f t="shared" si="125"/>
        <v/>
      </c>
      <c r="I988" s="2" t="str">
        <f>IF(G988="",IF(G987="","",SUM($I$6:I987)),H988*$C$2/12)</f>
        <v/>
      </c>
      <c r="J988" s="2" t="str">
        <f>IF(G988="",IF(G987="","",SUM($J$6:J987)),K988-I988)</f>
        <v/>
      </c>
      <c r="K988" s="2" t="str">
        <f>IF(G988="",IF(G987="","",SUM(K$6:K987)),$H$6*(100%+$C$2/12)^$I$2*($C$2/12)/((100%+$C$2/12)^$I$2-1))</f>
        <v/>
      </c>
      <c r="P988" s="44" t="str">
        <f t="shared" si="128"/>
        <v/>
      </c>
      <c r="Q988" s="44" t="str">
        <f t="shared" si="126"/>
        <v/>
      </c>
      <c r="R988" s="2" t="str">
        <f t="shared" si="122"/>
        <v/>
      </c>
      <c r="S988" s="12" t="str">
        <f t="shared" si="121"/>
        <v/>
      </c>
    </row>
    <row r="989" spans="1:19" x14ac:dyDescent="0.35">
      <c r="A989" s="1" t="str">
        <f t="shared" si="123"/>
        <v/>
      </c>
      <c r="B989" s="2" t="str">
        <f t="shared" si="124"/>
        <v/>
      </c>
      <c r="C989" s="2" t="str">
        <f>IF(A989="",IF(A988="","",SUM($C$6:C988)),B989*$C$2/12)</f>
        <v/>
      </c>
      <c r="D989" s="2" t="str">
        <f>IF(A989="",IF(A988="","",SUM($D$6:D988)),($B$6/$I$2))</f>
        <v/>
      </c>
      <c r="E989" s="2" t="str">
        <f>IF(A989="",IF(A988="","",SUM($E$6:E988)),C989+D989)</f>
        <v/>
      </c>
      <c r="G989" s="1" t="str">
        <f t="shared" si="127"/>
        <v/>
      </c>
      <c r="H989" s="2" t="str">
        <f t="shared" si="125"/>
        <v/>
      </c>
      <c r="I989" s="2" t="str">
        <f>IF(G989="",IF(G988="","",SUM($I$6:I988)),H989*$C$2/12)</f>
        <v/>
      </c>
      <c r="J989" s="2" t="str">
        <f>IF(G989="",IF(G988="","",SUM($J$6:J988)),K989-I989)</f>
        <v/>
      </c>
      <c r="K989" s="2" t="str">
        <f>IF(G989="",IF(G988="","",SUM(K$6:K988)),$H$6*(100%+$C$2/12)^$I$2*($C$2/12)/((100%+$C$2/12)^$I$2-1))</f>
        <v/>
      </c>
      <c r="P989" s="44" t="str">
        <f t="shared" si="128"/>
        <v/>
      </c>
      <c r="Q989" s="44" t="str">
        <f t="shared" si="126"/>
        <v/>
      </c>
      <c r="R989" s="2" t="str">
        <f t="shared" si="122"/>
        <v/>
      </c>
      <c r="S989" s="12" t="str">
        <f t="shared" si="121"/>
        <v/>
      </c>
    </row>
    <row r="990" spans="1:19" x14ac:dyDescent="0.35">
      <c r="A990" s="1" t="str">
        <f t="shared" si="123"/>
        <v/>
      </c>
      <c r="B990" s="2" t="str">
        <f t="shared" si="124"/>
        <v/>
      </c>
      <c r="C990" s="2" t="str">
        <f>IF(A990="",IF(A989="","",SUM($C$6:C989)),B990*$C$2/12)</f>
        <v/>
      </c>
      <c r="D990" s="2" t="str">
        <f>IF(A990="",IF(A989="","",SUM($D$6:D989)),($B$6/$I$2))</f>
        <v/>
      </c>
      <c r="E990" s="2" t="str">
        <f>IF(A990="",IF(A989="","",SUM($E$6:E989)),C990+D990)</f>
        <v/>
      </c>
      <c r="G990" s="1" t="str">
        <f t="shared" si="127"/>
        <v/>
      </c>
      <c r="H990" s="2" t="str">
        <f t="shared" si="125"/>
        <v/>
      </c>
      <c r="I990" s="2" t="str">
        <f>IF(G990="",IF(G989="","",SUM($I$6:I989)),H990*$C$2/12)</f>
        <v/>
      </c>
      <c r="J990" s="2" t="str">
        <f>IF(G990="",IF(G989="","",SUM($J$6:J989)),K990-I990)</f>
        <v/>
      </c>
      <c r="K990" s="2" t="str">
        <f>IF(G990="",IF(G989="","",SUM(K$6:K989)),$H$6*(100%+$C$2/12)^$I$2*($C$2/12)/((100%+$C$2/12)^$I$2-1))</f>
        <v/>
      </c>
      <c r="P990" s="44" t="str">
        <f t="shared" si="128"/>
        <v/>
      </c>
      <c r="Q990" s="44" t="str">
        <f t="shared" si="126"/>
        <v/>
      </c>
      <c r="R990" s="2" t="str">
        <f t="shared" si="122"/>
        <v/>
      </c>
      <c r="S990" s="12" t="str">
        <f t="shared" si="121"/>
        <v/>
      </c>
    </row>
    <row r="991" spans="1:19" x14ac:dyDescent="0.35">
      <c r="A991" s="1" t="str">
        <f t="shared" si="123"/>
        <v/>
      </c>
      <c r="B991" s="2" t="str">
        <f t="shared" si="124"/>
        <v/>
      </c>
      <c r="C991" s="2" t="str">
        <f>IF(A991="",IF(A990="","",SUM($C$6:C990)),B991*$C$2/12)</f>
        <v/>
      </c>
      <c r="D991" s="2" t="str">
        <f>IF(A991="",IF(A990="","",SUM($D$6:D990)),($B$6/$I$2))</f>
        <v/>
      </c>
      <c r="E991" s="2" t="str">
        <f>IF(A991="",IF(A990="","",SUM($E$6:E990)),C991+D991)</f>
        <v/>
      </c>
      <c r="G991" s="1" t="str">
        <f t="shared" si="127"/>
        <v/>
      </c>
      <c r="H991" s="2" t="str">
        <f t="shared" si="125"/>
        <v/>
      </c>
      <c r="I991" s="2" t="str">
        <f>IF(G991="",IF(G990="","",SUM($I$6:I990)),H991*$C$2/12)</f>
        <v/>
      </c>
      <c r="J991" s="2" t="str">
        <f>IF(G991="",IF(G990="","",SUM($J$6:J990)),K991-I991)</f>
        <v/>
      </c>
      <c r="K991" s="2" t="str">
        <f>IF(G991="",IF(G990="","",SUM(K$6:K990)),$H$6*(100%+$C$2/12)^$I$2*($C$2/12)/((100%+$C$2/12)^$I$2-1))</f>
        <v/>
      </c>
      <c r="P991" s="44" t="str">
        <f t="shared" si="128"/>
        <v/>
      </c>
      <c r="Q991" s="44" t="str">
        <f t="shared" si="126"/>
        <v/>
      </c>
      <c r="R991" s="2" t="str">
        <f t="shared" si="122"/>
        <v/>
      </c>
      <c r="S991" s="12" t="str">
        <f t="shared" si="121"/>
        <v/>
      </c>
    </row>
    <row r="992" spans="1:19" x14ac:dyDescent="0.35">
      <c r="A992" s="1" t="str">
        <f t="shared" si="123"/>
        <v/>
      </c>
      <c r="B992" s="2" t="str">
        <f t="shared" si="124"/>
        <v/>
      </c>
      <c r="C992" s="2" t="str">
        <f>IF(A992="",IF(A991="","",SUM($C$6:C991)),B992*$C$2/12)</f>
        <v/>
      </c>
      <c r="D992" s="2" t="str">
        <f>IF(A992="",IF(A991="","",SUM($D$6:D991)),($B$6/$I$2))</f>
        <v/>
      </c>
      <c r="E992" s="2" t="str">
        <f>IF(A992="",IF(A991="","",SUM($E$6:E991)),C992+D992)</f>
        <v/>
      </c>
      <c r="G992" s="1" t="str">
        <f t="shared" si="127"/>
        <v/>
      </c>
      <c r="H992" s="2" t="str">
        <f t="shared" si="125"/>
        <v/>
      </c>
      <c r="I992" s="2" t="str">
        <f>IF(G992="",IF(G991="","",SUM($I$6:I991)),H992*$C$2/12)</f>
        <v/>
      </c>
      <c r="J992" s="2" t="str">
        <f>IF(G992="",IF(G991="","",SUM($J$6:J991)),K992-I992)</f>
        <v/>
      </c>
      <c r="K992" s="2" t="str">
        <f>IF(G992="",IF(G991="","",SUM(K$6:K991)),$H$6*(100%+$C$2/12)^$I$2*($C$2/12)/((100%+$C$2/12)^$I$2-1))</f>
        <v/>
      </c>
      <c r="P992" s="44" t="str">
        <f t="shared" si="128"/>
        <v/>
      </c>
      <c r="Q992" s="44" t="str">
        <f t="shared" si="126"/>
        <v/>
      </c>
      <c r="R992" s="2" t="str">
        <f t="shared" si="122"/>
        <v/>
      </c>
      <c r="S992" s="12" t="str">
        <f t="shared" si="121"/>
        <v/>
      </c>
    </row>
    <row r="993" spans="1:19" x14ac:dyDescent="0.35">
      <c r="A993" s="1" t="str">
        <f t="shared" si="123"/>
        <v/>
      </c>
      <c r="B993" s="2" t="str">
        <f t="shared" si="124"/>
        <v/>
      </c>
      <c r="C993" s="2" t="str">
        <f>IF(A993="",IF(A992="","",SUM($C$6:C992)),B993*$C$2/12)</f>
        <v/>
      </c>
      <c r="D993" s="2" t="str">
        <f>IF(A993="",IF(A992="","",SUM($D$6:D992)),($B$6/$I$2))</f>
        <v/>
      </c>
      <c r="E993" s="2" t="str">
        <f>IF(A993="",IF(A992="","",SUM($E$6:E992)),C993+D993)</f>
        <v/>
      </c>
      <c r="G993" s="1" t="str">
        <f t="shared" si="127"/>
        <v/>
      </c>
      <c r="H993" s="2" t="str">
        <f t="shared" si="125"/>
        <v/>
      </c>
      <c r="I993" s="2" t="str">
        <f>IF(G993="",IF(G992="","",SUM($I$6:I992)),H993*$C$2/12)</f>
        <v/>
      </c>
      <c r="J993" s="2" t="str">
        <f>IF(G993="",IF(G992="","",SUM($J$6:J992)),K993-I993)</f>
        <v/>
      </c>
      <c r="K993" s="2" t="str">
        <f>IF(G993="",IF(G992="","",SUM(K$6:K992)),$H$6*(100%+$C$2/12)^$I$2*($C$2/12)/((100%+$C$2/12)^$I$2-1))</f>
        <v/>
      </c>
      <c r="P993" s="44" t="str">
        <f t="shared" si="128"/>
        <v/>
      </c>
      <c r="Q993" s="44" t="str">
        <f t="shared" si="126"/>
        <v/>
      </c>
      <c r="R993" s="2" t="str">
        <f t="shared" si="122"/>
        <v/>
      </c>
      <c r="S993" s="12" t="str">
        <f t="shared" si="121"/>
        <v/>
      </c>
    </row>
    <row r="994" spans="1:19" x14ac:dyDescent="0.35">
      <c r="A994" s="1" t="str">
        <f t="shared" si="123"/>
        <v/>
      </c>
      <c r="B994" s="2" t="str">
        <f t="shared" si="124"/>
        <v/>
      </c>
      <c r="C994" s="2" t="str">
        <f>IF(A994="",IF(A993="","",SUM($C$6:C993)),B994*$C$2/12)</f>
        <v/>
      </c>
      <c r="D994" s="2" t="str">
        <f>IF(A994="",IF(A993="","",SUM($D$6:D993)),($B$6/$I$2))</f>
        <v/>
      </c>
      <c r="E994" s="2" t="str">
        <f>IF(A994="",IF(A993="","",SUM($E$6:E993)),C994+D994)</f>
        <v/>
      </c>
      <c r="G994" s="1" t="str">
        <f t="shared" si="127"/>
        <v/>
      </c>
      <c r="H994" s="2" t="str">
        <f t="shared" si="125"/>
        <v/>
      </c>
      <c r="I994" s="2" t="str">
        <f>IF(G994="",IF(G993="","",SUM($I$6:I993)),H994*$C$2/12)</f>
        <v/>
      </c>
      <c r="J994" s="2" t="str">
        <f>IF(G994="",IF(G993="","",SUM($J$6:J993)),K994-I994)</f>
        <v/>
      </c>
      <c r="K994" s="2" t="str">
        <f>IF(G994="",IF(G993="","",SUM(K$6:K993)),$H$6*(100%+$C$2/12)^$I$2*($C$2/12)/((100%+$C$2/12)^$I$2-1))</f>
        <v/>
      </c>
      <c r="P994" s="44" t="str">
        <f t="shared" si="128"/>
        <v/>
      </c>
      <c r="Q994" s="44" t="str">
        <f t="shared" si="126"/>
        <v/>
      </c>
      <c r="R994" s="2" t="str">
        <f t="shared" si="122"/>
        <v/>
      </c>
      <c r="S994" s="12" t="str">
        <f t="shared" si="121"/>
        <v/>
      </c>
    </row>
    <row r="995" spans="1:19" x14ac:dyDescent="0.35">
      <c r="A995" s="1" t="str">
        <f t="shared" si="123"/>
        <v/>
      </c>
      <c r="B995" s="2" t="str">
        <f t="shared" si="124"/>
        <v/>
      </c>
      <c r="C995" s="2" t="str">
        <f>IF(A995="",IF(A994="","",SUM($C$6:C994)),B995*$C$2/12)</f>
        <v/>
      </c>
      <c r="D995" s="2" t="str">
        <f>IF(A995="",IF(A994="","",SUM($D$6:D994)),($B$6/$I$2))</f>
        <v/>
      </c>
      <c r="E995" s="2" t="str">
        <f>IF(A995="",IF(A994="","",SUM($E$6:E994)),C995+D995)</f>
        <v/>
      </c>
      <c r="G995" s="1" t="str">
        <f t="shared" si="127"/>
        <v/>
      </c>
      <c r="H995" s="2" t="str">
        <f t="shared" si="125"/>
        <v/>
      </c>
      <c r="I995" s="2" t="str">
        <f>IF(G995="",IF(G994="","",SUM($I$6:I994)),H995*$C$2/12)</f>
        <v/>
      </c>
      <c r="J995" s="2" t="str">
        <f>IF(G995="",IF(G994="","",SUM($J$6:J994)),K995-I995)</f>
        <v/>
      </c>
      <c r="K995" s="2" t="str">
        <f>IF(G995="",IF(G994="","",SUM(K$6:K994)),$H$6*(100%+$C$2/12)^$I$2*($C$2/12)/((100%+$C$2/12)^$I$2-1))</f>
        <v/>
      </c>
      <c r="P995" s="44" t="str">
        <f t="shared" si="128"/>
        <v/>
      </c>
      <c r="Q995" s="44" t="str">
        <f t="shared" si="126"/>
        <v/>
      </c>
      <c r="R995" s="2" t="str">
        <f t="shared" si="122"/>
        <v/>
      </c>
      <c r="S995" s="12" t="str">
        <f t="shared" si="121"/>
        <v/>
      </c>
    </row>
    <row r="996" spans="1:19" x14ac:dyDescent="0.35">
      <c r="A996" s="1" t="str">
        <f t="shared" si="123"/>
        <v/>
      </c>
      <c r="B996" s="2" t="str">
        <f t="shared" si="124"/>
        <v/>
      </c>
      <c r="C996" s="2" t="str">
        <f>IF(A996="",IF(A995="","",SUM($C$6:C995)),B996*$C$2/12)</f>
        <v/>
      </c>
      <c r="D996" s="2" t="str">
        <f>IF(A996="",IF(A995="","",SUM($D$6:D995)),($B$6/$I$2))</f>
        <v/>
      </c>
      <c r="E996" s="2" t="str">
        <f>IF(A996="",IF(A995="","",SUM($E$6:E995)),C996+D996)</f>
        <v/>
      </c>
      <c r="G996" s="1" t="str">
        <f t="shared" si="127"/>
        <v/>
      </c>
      <c r="H996" s="2" t="str">
        <f t="shared" si="125"/>
        <v/>
      </c>
      <c r="I996" s="2" t="str">
        <f>IF(G996="",IF(G995="","",SUM($I$6:I995)),H996*$C$2/12)</f>
        <v/>
      </c>
      <c r="J996" s="2" t="str">
        <f>IF(G996="",IF(G995="","",SUM($J$6:J995)),K996-I996)</f>
        <v/>
      </c>
      <c r="K996" s="2" t="str">
        <f>IF(G996="",IF(G995="","",SUM(K$6:K995)),$H$6*(100%+$C$2/12)^$I$2*($C$2/12)/((100%+$C$2/12)^$I$2-1))</f>
        <v/>
      </c>
      <c r="P996" s="44" t="str">
        <f t="shared" si="128"/>
        <v/>
      </c>
      <c r="Q996" s="44" t="str">
        <f t="shared" si="126"/>
        <v/>
      </c>
      <c r="R996" s="2" t="str">
        <f t="shared" si="122"/>
        <v/>
      </c>
      <c r="S996" s="12" t="str">
        <f t="shared" si="121"/>
        <v/>
      </c>
    </row>
    <row r="997" spans="1:19" x14ac:dyDescent="0.35">
      <c r="A997" s="1" t="str">
        <f t="shared" si="123"/>
        <v/>
      </c>
      <c r="B997" s="2" t="str">
        <f t="shared" si="124"/>
        <v/>
      </c>
      <c r="C997" s="2" t="str">
        <f>IF(A997="",IF(A996="","",SUM($C$6:C996)),B997*$C$2/12)</f>
        <v/>
      </c>
      <c r="D997" s="2" t="str">
        <f>IF(A997="",IF(A996="","",SUM($D$6:D996)),($B$6/$I$2))</f>
        <v/>
      </c>
      <c r="E997" s="2" t="str">
        <f>IF(A997="",IF(A996="","",SUM($E$6:E996)),C997+D997)</f>
        <v/>
      </c>
      <c r="G997" s="1" t="str">
        <f t="shared" si="127"/>
        <v/>
      </c>
      <c r="H997" s="2" t="str">
        <f t="shared" si="125"/>
        <v/>
      </c>
      <c r="I997" s="2" t="str">
        <f>IF(G997="",IF(G996="","",SUM($I$6:I996)),H997*$C$2/12)</f>
        <v/>
      </c>
      <c r="J997" s="2" t="str">
        <f>IF(G997="",IF(G996="","",SUM($J$6:J996)),K997-I997)</f>
        <v/>
      </c>
      <c r="K997" s="2" t="str">
        <f>IF(G997="",IF(G996="","",SUM(K$6:K996)),$H$6*(100%+$C$2/12)^$I$2*($C$2/12)/((100%+$C$2/12)^$I$2-1))</f>
        <v/>
      </c>
      <c r="P997" s="44" t="str">
        <f t="shared" si="128"/>
        <v/>
      </c>
      <c r="Q997" s="44" t="str">
        <f t="shared" si="126"/>
        <v/>
      </c>
      <c r="R997" s="2" t="str">
        <f t="shared" si="122"/>
        <v/>
      </c>
      <c r="S997" s="12" t="str">
        <f t="shared" si="121"/>
        <v/>
      </c>
    </row>
    <row r="998" spans="1:19" x14ac:dyDescent="0.35">
      <c r="A998" s="1" t="str">
        <f t="shared" si="123"/>
        <v/>
      </c>
      <c r="B998" s="2" t="str">
        <f t="shared" si="124"/>
        <v/>
      </c>
      <c r="C998" s="2" t="str">
        <f>IF(A998="",IF(A997="","",SUM($C$6:C997)),B998*$C$2/12)</f>
        <v/>
      </c>
      <c r="D998" s="2" t="str">
        <f>IF(A998="",IF(A997="","",SUM($D$6:D997)),($B$6/$I$2))</f>
        <v/>
      </c>
      <c r="E998" s="2" t="str">
        <f>IF(A998="",IF(A997="","",SUM($E$6:E997)),C998+D998)</f>
        <v/>
      </c>
      <c r="G998" s="1" t="str">
        <f t="shared" si="127"/>
        <v/>
      </c>
      <c r="H998" s="2" t="str">
        <f t="shared" si="125"/>
        <v/>
      </c>
      <c r="I998" s="2" t="str">
        <f>IF(G998="",IF(G997="","",SUM($I$6:I997)),H998*$C$2/12)</f>
        <v/>
      </c>
      <c r="J998" s="2" t="str">
        <f>IF(G998="",IF(G997="","",SUM($J$6:J997)),K998-I998)</f>
        <v/>
      </c>
      <c r="K998" s="2" t="str">
        <f>IF(G998="",IF(G997="","",SUM(K$6:K997)),$H$6*(100%+$C$2/12)^$I$2*($C$2/12)/((100%+$C$2/12)^$I$2-1))</f>
        <v/>
      </c>
      <c r="P998" s="44" t="str">
        <f t="shared" si="128"/>
        <v/>
      </c>
      <c r="Q998" s="44" t="str">
        <f t="shared" si="126"/>
        <v/>
      </c>
      <c r="R998" s="2" t="str">
        <f t="shared" si="122"/>
        <v/>
      </c>
      <c r="S998" s="12" t="str">
        <f t="shared" si="121"/>
        <v/>
      </c>
    </row>
    <row r="999" spans="1:19" x14ac:dyDescent="0.35">
      <c r="A999" s="1" t="str">
        <f t="shared" si="123"/>
        <v/>
      </c>
      <c r="B999" s="2" t="str">
        <f t="shared" si="124"/>
        <v/>
      </c>
      <c r="C999" s="2" t="str">
        <f>IF(A999="",IF(A998="","",SUM($C$6:C998)),B999*$C$2/12)</f>
        <v/>
      </c>
      <c r="D999" s="2" t="str">
        <f>IF(A999="",IF(A998="","",SUM($D$6:D998)),($B$6/$I$2))</f>
        <v/>
      </c>
      <c r="E999" s="2" t="str">
        <f>IF(A999="",IF(A998="","",SUM($E$6:E998)),C999+D999)</f>
        <v/>
      </c>
      <c r="G999" s="1" t="str">
        <f t="shared" si="127"/>
        <v/>
      </c>
      <c r="H999" s="2" t="str">
        <f t="shared" si="125"/>
        <v/>
      </c>
      <c r="I999" s="2" t="str">
        <f>IF(G999="",IF(G998="","",SUM($I$6:I998)),H999*$C$2/12)</f>
        <v/>
      </c>
      <c r="J999" s="2" t="str">
        <f>IF(G999="",IF(G998="","",SUM($J$6:J998)),K999-I999)</f>
        <v/>
      </c>
      <c r="K999" s="2" t="str">
        <f>IF(G999="",IF(G998="","",SUM(K$6:K998)),$H$6*(100%+$C$2/12)^$I$2*($C$2/12)/((100%+$C$2/12)^$I$2-1))</f>
        <v/>
      </c>
      <c r="P999" s="44" t="str">
        <f t="shared" si="128"/>
        <v/>
      </c>
      <c r="Q999" s="44" t="str">
        <f t="shared" si="126"/>
        <v/>
      </c>
      <c r="R999" s="2" t="str">
        <f t="shared" si="122"/>
        <v/>
      </c>
      <c r="S999" s="12" t="str">
        <f t="shared" si="121"/>
        <v/>
      </c>
    </row>
    <row r="1000" spans="1:19" x14ac:dyDescent="0.35">
      <c r="A1000" s="1" t="str">
        <f t="shared" ref="A1000" si="129">IF($A999="","",IF($I$1&gt;=$A999+1,$A999+1,""))</f>
        <v/>
      </c>
      <c r="B1000" s="2" t="str">
        <f t="shared" si="124"/>
        <v/>
      </c>
      <c r="C1000" s="2" t="str">
        <f>IF(A1000="",IF(A999="","",SUM($C$6:C999)),B1000*$C$2)</f>
        <v/>
      </c>
      <c r="D1000" s="2" t="str">
        <f>IF(A1000="",IF(A999="","",SUM($D$6:D999)),($B$6/$I$1))</f>
        <v/>
      </c>
      <c r="E1000" s="2" t="str">
        <f>IF(A1000="",IF(A999="","",SUM($E$6:E999)),C1000+D1000)</f>
        <v/>
      </c>
      <c r="G1000" s="1" t="str">
        <f t="shared" ref="G1000" si="130">IF($A999="","",IF($I$1&gt;=$A999+1,$A999+1,""))</f>
        <v/>
      </c>
      <c r="H1000" s="2" t="str">
        <f t="shared" si="125"/>
        <v/>
      </c>
      <c r="I1000" s="2" t="str">
        <f>IF(G1000="",IF(G999="","",SUM($I$6:I999)),H1000*$C$2)</f>
        <v/>
      </c>
      <c r="J1000" s="2" t="str">
        <f>IF(G1000="",IF(G999="","",SUM($J$6:J999)),K1000-I1000)</f>
        <v/>
      </c>
      <c r="K1000" s="2" t="str">
        <f>IF(G1000="",IF(G999="","",SUM(K$6:K999)),$H$6*(100%+$C$2)^$I$1*$C$2/((100%+$C$2)^$I$1-1))</f>
        <v/>
      </c>
      <c r="P1000" s="44" t="str">
        <f t="shared" si="128"/>
        <v/>
      </c>
      <c r="Q1000" s="44" t="str">
        <f t="shared" si="126"/>
        <v/>
      </c>
      <c r="R1000" s="2" t="str">
        <f t="shared" si="122"/>
        <v/>
      </c>
      <c r="S1000" s="12" t="str">
        <f t="shared" si="121"/>
        <v/>
      </c>
    </row>
    <row r="1001" spans="1:19" x14ac:dyDescent="0.35">
      <c r="P1001" s="44" t="str">
        <f t="shared" si="128"/>
        <v/>
      </c>
      <c r="Q1001" s="44" t="str">
        <f t="shared" si="126"/>
        <v/>
      </c>
      <c r="R1001" s="2" t="str">
        <f t="shared" si="122"/>
        <v/>
      </c>
      <c r="S1001" s="12" t="str">
        <f t="shared" si="121"/>
        <v/>
      </c>
    </row>
    <row r="1002" spans="1:19" x14ac:dyDescent="0.35">
      <c r="P1002" s="44" t="str">
        <f t="shared" si="128"/>
        <v/>
      </c>
      <c r="Q1002" s="44" t="str">
        <f t="shared" si="126"/>
        <v/>
      </c>
      <c r="R1002" s="2" t="str">
        <f t="shared" si="122"/>
        <v/>
      </c>
      <c r="S1002" s="12" t="str">
        <f t="shared" si="121"/>
        <v/>
      </c>
    </row>
    <row r="1003" spans="1:19" x14ac:dyDescent="0.35">
      <c r="P1003" s="44" t="str">
        <f t="shared" si="128"/>
        <v/>
      </c>
      <c r="Q1003" s="44" t="str">
        <f t="shared" si="126"/>
        <v/>
      </c>
      <c r="R1003" s="2" t="str">
        <f t="shared" si="122"/>
        <v/>
      </c>
      <c r="S1003" s="12" t="str">
        <f t="shared" si="121"/>
        <v/>
      </c>
    </row>
    <row r="1004" spans="1:19" x14ac:dyDescent="0.35">
      <c r="P1004" s="44" t="str">
        <f t="shared" si="128"/>
        <v/>
      </c>
      <c r="Q1004" s="44" t="str">
        <f t="shared" si="126"/>
        <v/>
      </c>
      <c r="R1004" s="2" t="str">
        <f t="shared" si="122"/>
        <v/>
      </c>
      <c r="S1004" s="12" t="str">
        <f t="shared" si="121"/>
        <v/>
      </c>
    </row>
    <row r="1005" spans="1:19" x14ac:dyDescent="0.35">
      <c r="P1005" s="44" t="str">
        <f t="shared" si="128"/>
        <v/>
      </c>
      <c r="Q1005" s="44" t="str">
        <f t="shared" si="126"/>
        <v/>
      </c>
      <c r="R1005" s="2" t="str">
        <f t="shared" si="122"/>
        <v/>
      </c>
      <c r="S1005" s="12" t="str">
        <f t="shared" si="121"/>
        <v/>
      </c>
    </row>
    <row r="1006" spans="1:19" x14ac:dyDescent="0.35">
      <c r="P1006" s="44" t="str">
        <f t="shared" si="128"/>
        <v/>
      </c>
      <c r="Q1006" s="44" t="str">
        <f t="shared" si="126"/>
        <v/>
      </c>
      <c r="R1006" s="2" t="str">
        <f t="shared" si="122"/>
        <v/>
      </c>
      <c r="S1006" s="12" t="str">
        <f t="shared" si="121"/>
        <v/>
      </c>
    </row>
    <row r="1007" spans="1:19" x14ac:dyDescent="0.35">
      <c r="P1007" s="44" t="str">
        <f t="shared" si="128"/>
        <v/>
      </c>
      <c r="Q1007" s="44" t="str">
        <f t="shared" si="126"/>
        <v/>
      </c>
      <c r="R1007" s="2" t="str">
        <f t="shared" si="122"/>
        <v/>
      </c>
      <c r="S1007" s="12" t="str">
        <f t="shared" si="121"/>
        <v/>
      </c>
    </row>
    <row r="1008" spans="1:19" x14ac:dyDescent="0.35">
      <c r="P1008" s="44" t="str">
        <f t="shared" si="128"/>
        <v/>
      </c>
      <c r="Q1008" s="44" t="str">
        <f t="shared" si="126"/>
        <v/>
      </c>
      <c r="R1008" s="2" t="str">
        <f t="shared" si="122"/>
        <v/>
      </c>
      <c r="S1008" s="12" t="str">
        <f t="shared" si="121"/>
        <v/>
      </c>
    </row>
    <row r="1009" spans="16:19" x14ac:dyDescent="0.35">
      <c r="P1009" s="44" t="str">
        <f t="shared" si="128"/>
        <v/>
      </c>
      <c r="Q1009" s="44" t="str">
        <f t="shared" si="126"/>
        <v/>
      </c>
      <c r="R1009" s="2" t="str">
        <f t="shared" si="122"/>
        <v/>
      </c>
      <c r="S1009" s="12" t="str">
        <f t="shared" si="121"/>
        <v/>
      </c>
    </row>
    <row r="1010" spans="16:19" x14ac:dyDescent="0.35">
      <c r="P1010" s="44" t="str">
        <f t="shared" si="128"/>
        <v/>
      </c>
      <c r="Q1010" s="44" t="str">
        <f t="shared" si="126"/>
        <v/>
      </c>
      <c r="R1010" s="2" t="str">
        <f t="shared" si="122"/>
        <v/>
      </c>
      <c r="S1010" s="12" t="str">
        <f t="shared" si="121"/>
        <v/>
      </c>
    </row>
    <row r="1011" spans="16:19" x14ac:dyDescent="0.35">
      <c r="P1011" s="44" t="str">
        <f t="shared" si="128"/>
        <v/>
      </c>
      <c r="Q1011" s="44" t="str">
        <f t="shared" si="126"/>
        <v/>
      </c>
      <c r="R1011" s="2" t="str">
        <f t="shared" si="122"/>
        <v/>
      </c>
      <c r="S1011" s="12" t="str">
        <f t="shared" ref="S1011:S1028" si="131">IF(A1011="", "",(R1011-B1011)/R1011)</f>
        <v/>
      </c>
    </row>
    <row r="1012" spans="16:19" x14ac:dyDescent="0.35">
      <c r="P1012" s="44" t="str">
        <f t="shared" si="128"/>
        <v/>
      </c>
      <c r="Q1012" s="44" t="str">
        <f t="shared" si="126"/>
        <v/>
      </c>
      <c r="R1012" s="2" t="str">
        <f t="shared" si="122"/>
        <v/>
      </c>
      <c r="S1012" s="12" t="str">
        <f t="shared" si="131"/>
        <v/>
      </c>
    </row>
    <row r="1013" spans="16:19" x14ac:dyDescent="0.35">
      <c r="P1013" s="44" t="str">
        <f t="shared" si="128"/>
        <v/>
      </c>
      <c r="Q1013" s="44" t="str">
        <f t="shared" si="126"/>
        <v/>
      </c>
      <c r="R1013" s="2" t="str">
        <f t="shared" si="122"/>
        <v/>
      </c>
      <c r="S1013" s="12" t="str">
        <f t="shared" si="131"/>
        <v/>
      </c>
    </row>
    <row r="1014" spans="16:19" x14ac:dyDescent="0.35">
      <c r="P1014" s="44" t="str">
        <f t="shared" si="128"/>
        <v/>
      </c>
      <c r="Q1014" s="44" t="str">
        <f t="shared" si="126"/>
        <v/>
      </c>
      <c r="R1014" s="2" t="str">
        <f t="shared" si="122"/>
        <v/>
      </c>
      <c r="S1014" s="12" t="str">
        <f t="shared" si="131"/>
        <v/>
      </c>
    </row>
    <row r="1015" spans="16:19" x14ac:dyDescent="0.35">
      <c r="P1015" s="44" t="str">
        <f t="shared" si="128"/>
        <v/>
      </c>
      <c r="Q1015" s="44" t="str">
        <f t="shared" si="126"/>
        <v/>
      </c>
      <c r="R1015" s="2" t="str">
        <f t="shared" si="122"/>
        <v/>
      </c>
      <c r="S1015" s="12" t="str">
        <f t="shared" si="131"/>
        <v/>
      </c>
    </row>
    <row r="1016" spans="16:19" x14ac:dyDescent="0.35">
      <c r="P1016" s="44" t="str">
        <f t="shared" si="128"/>
        <v/>
      </c>
      <c r="Q1016" s="44" t="str">
        <f t="shared" si="126"/>
        <v/>
      </c>
      <c r="R1016" s="2" t="str">
        <f t="shared" si="122"/>
        <v/>
      </c>
      <c r="S1016" s="12" t="str">
        <f t="shared" si="131"/>
        <v/>
      </c>
    </row>
    <row r="1017" spans="16:19" x14ac:dyDescent="0.35">
      <c r="P1017" s="44" t="str">
        <f t="shared" si="128"/>
        <v/>
      </c>
      <c r="Q1017" s="44" t="str">
        <f t="shared" si="126"/>
        <v/>
      </c>
      <c r="R1017" s="2" t="str">
        <f t="shared" si="122"/>
        <v/>
      </c>
      <c r="S1017" s="12" t="str">
        <f t="shared" si="131"/>
        <v/>
      </c>
    </row>
    <row r="1018" spans="16:19" x14ac:dyDescent="0.35">
      <c r="P1018" s="44" t="str">
        <f t="shared" si="128"/>
        <v/>
      </c>
      <c r="Q1018" s="44" t="str">
        <f t="shared" si="126"/>
        <v/>
      </c>
      <c r="R1018" s="2" t="str">
        <f t="shared" si="122"/>
        <v/>
      </c>
      <c r="S1018" s="12" t="str">
        <f t="shared" si="131"/>
        <v/>
      </c>
    </row>
    <row r="1019" spans="16:19" x14ac:dyDescent="0.35">
      <c r="P1019" s="44" t="str">
        <f t="shared" si="128"/>
        <v/>
      </c>
      <c r="Q1019" s="44" t="str">
        <f t="shared" si="126"/>
        <v/>
      </c>
      <c r="R1019" s="2" t="str">
        <f t="shared" si="122"/>
        <v/>
      </c>
      <c r="S1019" s="12" t="str">
        <f t="shared" si="131"/>
        <v/>
      </c>
    </row>
    <row r="1020" spans="16:19" x14ac:dyDescent="0.35">
      <c r="P1020" s="44" t="str">
        <f t="shared" si="128"/>
        <v/>
      </c>
      <c r="Q1020" s="44" t="str">
        <f t="shared" si="126"/>
        <v/>
      </c>
      <c r="R1020" s="2" t="str">
        <f t="shared" ref="R1020:R1083" si="132">IF(A1020="","",R1019+(R1019*(((1+$F$1)^(1/12)-1))))</f>
        <v/>
      </c>
      <c r="S1020" s="12" t="str">
        <f t="shared" si="131"/>
        <v/>
      </c>
    </row>
    <row r="1021" spans="16:19" x14ac:dyDescent="0.35">
      <c r="P1021" s="44" t="str">
        <f t="shared" si="128"/>
        <v/>
      </c>
      <c r="Q1021" s="44" t="str">
        <f t="shared" si="126"/>
        <v/>
      </c>
      <c r="R1021" s="2" t="str">
        <f t="shared" si="132"/>
        <v/>
      </c>
      <c r="S1021" s="12" t="str">
        <f t="shared" si="131"/>
        <v/>
      </c>
    </row>
    <row r="1022" spans="16:19" x14ac:dyDescent="0.35">
      <c r="P1022" s="44" t="str">
        <f t="shared" si="128"/>
        <v/>
      </c>
      <c r="Q1022" s="44" t="str">
        <f t="shared" si="126"/>
        <v/>
      </c>
      <c r="R1022" s="2" t="str">
        <f t="shared" si="132"/>
        <v/>
      </c>
      <c r="S1022" s="12" t="str">
        <f t="shared" si="131"/>
        <v/>
      </c>
    </row>
    <row r="1023" spans="16:19" x14ac:dyDescent="0.35">
      <c r="P1023" s="44" t="str">
        <f t="shared" si="128"/>
        <v/>
      </c>
      <c r="Q1023" s="44" t="str">
        <f t="shared" si="126"/>
        <v/>
      </c>
      <c r="R1023" s="2" t="str">
        <f t="shared" si="132"/>
        <v/>
      </c>
      <c r="S1023" s="12" t="str">
        <f t="shared" si="131"/>
        <v/>
      </c>
    </row>
    <row r="1024" spans="16:19" x14ac:dyDescent="0.35">
      <c r="P1024" s="44" t="str">
        <f t="shared" si="128"/>
        <v/>
      </c>
      <c r="Q1024" s="44" t="str">
        <f t="shared" si="126"/>
        <v/>
      </c>
      <c r="R1024" s="2" t="str">
        <f t="shared" si="132"/>
        <v/>
      </c>
      <c r="S1024" s="12" t="str">
        <f t="shared" si="131"/>
        <v/>
      </c>
    </row>
    <row r="1025" spans="16:19" x14ac:dyDescent="0.35">
      <c r="P1025" s="44" t="str">
        <f t="shared" si="128"/>
        <v/>
      </c>
      <c r="Q1025" s="44" t="str">
        <f t="shared" si="126"/>
        <v/>
      </c>
      <c r="R1025" s="2" t="str">
        <f t="shared" si="132"/>
        <v/>
      </c>
      <c r="S1025" s="12" t="str">
        <f t="shared" si="131"/>
        <v/>
      </c>
    </row>
    <row r="1026" spans="16:19" x14ac:dyDescent="0.35">
      <c r="P1026" s="44" t="str">
        <f t="shared" si="128"/>
        <v/>
      </c>
      <c r="Q1026" s="44" t="str">
        <f t="shared" si="126"/>
        <v/>
      </c>
      <c r="R1026" s="2" t="str">
        <f t="shared" si="132"/>
        <v/>
      </c>
      <c r="S1026" s="12" t="str">
        <f t="shared" si="131"/>
        <v/>
      </c>
    </row>
    <row r="1027" spans="16:19" x14ac:dyDescent="0.35">
      <c r="P1027" s="44" t="str">
        <f t="shared" si="128"/>
        <v/>
      </c>
      <c r="Q1027" s="44" t="str">
        <f t="shared" si="126"/>
        <v/>
      </c>
      <c r="R1027" s="2" t="str">
        <f t="shared" si="132"/>
        <v/>
      </c>
      <c r="S1027" s="12" t="str">
        <f t="shared" si="131"/>
        <v/>
      </c>
    </row>
    <row r="1028" spans="16:19" x14ac:dyDescent="0.35">
      <c r="P1028" s="44" t="str">
        <f t="shared" si="128"/>
        <v/>
      </c>
      <c r="Q1028" s="44" t="str">
        <f t="shared" ref="Q1028:Q1031" si="133">IF(G1028="","", (E1028-E1027)/E1027)</f>
        <v/>
      </c>
      <c r="R1028" s="2" t="str">
        <f t="shared" si="132"/>
        <v/>
      </c>
      <c r="S1028" s="12" t="str">
        <f t="shared" si="131"/>
        <v/>
      </c>
    </row>
    <row r="1029" spans="16:19" x14ac:dyDescent="0.35">
      <c r="P1029" s="44" t="str">
        <f t="shared" si="128"/>
        <v/>
      </c>
      <c r="Q1029" s="44" t="str">
        <f t="shared" si="133"/>
        <v/>
      </c>
      <c r="R1029" s="2" t="str">
        <f t="shared" si="132"/>
        <v/>
      </c>
      <c r="S1029" s="12"/>
    </row>
    <row r="1030" spans="16:19" x14ac:dyDescent="0.35">
      <c r="P1030" s="44" t="str">
        <f t="shared" si="128"/>
        <v/>
      </c>
      <c r="Q1030" s="44" t="str">
        <f t="shared" si="133"/>
        <v/>
      </c>
      <c r="R1030" s="2" t="str">
        <f t="shared" si="132"/>
        <v/>
      </c>
      <c r="S1030" s="12"/>
    </row>
    <row r="1031" spans="16:19" x14ac:dyDescent="0.35">
      <c r="P1031" s="44" t="str">
        <f t="shared" si="128"/>
        <v/>
      </c>
      <c r="Q1031" s="44" t="str">
        <f t="shared" si="133"/>
        <v/>
      </c>
      <c r="R1031" s="2" t="str">
        <f t="shared" si="132"/>
        <v/>
      </c>
      <c r="S1031" s="12"/>
    </row>
    <row r="1032" spans="16:19" x14ac:dyDescent="0.35">
      <c r="P1032" s="44" t="str">
        <f t="shared" si="128"/>
        <v/>
      </c>
      <c r="Q1032" s="44" t="str">
        <f t="shared" ref="Q1032:Q1095" si="134">IF(G1032="","", (E1032-E1031)/E1031)</f>
        <v/>
      </c>
      <c r="R1032" s="2" t="str">
        <f t="shared" si="132"/>
        <v/>
      </c>
      <c r="S1032" s="12"/>
    </row>
    <row r="1033" spans="16:19" x14ac:dyDescent="0.35">
      <c r="P1033" s="44" t="str">
        <f t="shared" si="128"/>
        <v/>
      </c>
      <c r="Q1033" s="44" t="str">
        <f t="shared" si="134"/>
        <v/>
      </c>
      <c r="R1033" s="2" t="str">
        <f t="shared" si="132"/>
        <v/>
      </c>
      <c r="S1033" s="12"/>
    </row>
    <row r="1034" spans="16:19" x14ac:dyDescent="0.35">
      <c r="P1034" s="44" t="str">
        <f t="shared" si="128"/>
        <v/>
      </c>
      <c r="Q1034" s="44" t="str">
        <f t="shared" si="134"/>
        <v/>
      </c>
      <c r="R1034" s="2" t="str">
        <f t="shared" si="132"/>
        <v/>
      </c>
      <c r="S1034" s="12"/>
    </row>
    <row r="1035" spans="16:19" x14ac:dyDescent="0.35">
      <c r="P1035" s="44" t="str">
        <f t="shared" si="128"/>
        <v/>
      </c>
      <c r="Q1035" s="44" t="str">
        <f t="shared" si="134"/>
        <v/>
      </c>
      <c r="R1035" s="2" t="str">
        <f t="shared" si="132"/>
        <v/>
      </c>
      <c r="S1035" s="12"/>
    </row>
    <row r="1036" spans="16:19" x14ac:dyDescent="0.35">
      <c r="P1036" s="44" t="str">
        <f t="shared" si="128"/>
        <v/>
      </c>
      <c r="Q1036" s="44" t="str">
        <f t="shared" si="134"/>
        <v/>
      </c>
      <c r="R1036" s="2" t="str">
        <f t="shared" si="132"/>
        <v/>
      </c>
      <c r="S1036" s="12"/>
    </row>
    <row r="1037" spans="16:19" x14ac:dyDescent="0.35">
      <c r="P1037" s="44" t="str">
        <f t="shared" si="128"/>
        <v/>
      </c>
      <c r="Q1037" s="44" t="str">
        <f t="shared" si="134"/>
        <v/>
      </c>
      <c r="R1037" s="2" t="str">
        <f t="shared" si="132"/>
        <v/>
      </c>
      <c r="S1037" s="12"/>
    </row>
    <row r="1038" spans="16:19" x14ac:dyDescent="0.35">
      <c r="P1038" s="44" t="str">
        <f t="shared" si="128"/>
        <v/>
      </c>
      <c r="Q1038" s="44" t="str">
        <f t="shared" si="134"/>
        <v/>
      </c>
      <c r="R1038" s="2" t="str">
        <f t="shared" si="132"/>
        <v/>
      </c>
      <c r="S1038" s="12"/>
    </row>
    <row r="1039" spans="16:19" x14ac:dyDescent="0.35">
      <c r="P1039" s="44" t="str">
        <f t="shared" si="128"/>
        <v/>
      </c>
      <c r="Q1039" s="44" t="str">
        <f t="shared" si="134"/>
        <v/>
      </c>
      <c r="R1039" s="2" t="str">
        <f t="shared" si="132"/>
        <v/>
      </c>
      <c r="S1039" s="12"/>
    </row>
    <row r="1040" spans="16:19" x14ac:dyDescent="0.35">
      <c r="P1040" s="44" t="str">
        <f t="shared" si="128"/>
        <v/>
      </c>
      <c r="Q1040" s="44" t="str">
        <f t="shared" si="134"/>
        <v/>
      </c>
      <c r="R1040" s="2" t="str">
        <f t="shared" si="132"/>
        <v/>
      </c>
      <c r="S1040" s="12"/>
    </row>
    <row r="1041" spans="16:19" x14ac:dyDescent="0.35">
      <c r="P1041" s="44" t="str">
        <f t="shared" si="128"/>
        <v/>
      </c>
      <c r="Q1041" s="44" t="str">
        <f t="shared" si="134"/>
        <v/>
      </c>
      <c r="R1041" s="2" t="str">
        <f t="shared" si="132"/>
        <v/>
      </c>
      <c r="S1041" s="12"/>
    </row>
    <row r="1042" spans="16:19" x14ac:dyDescent="0.35">
      <c r="P1042" s="44" t="str">
        <f t="shared" si="128"/>
        <v/>
      </c>
      <c r="Q1042" s="44" t="str">
        <f t="shared" si="134"/>
        <v/>
      </c>
      <c r="R1042" s="2" t="str">
        <f t="shared" si="132"/>
        <v/>
      </c>
      <c r="S1042" s="12"/>
    </row>
    <row r="1043" spans="16:19" x14ac:dyDescent="0.35">
      <c r="P1043" s="44" t="str">
        <f t="shared" si="128"/>
        <v/>
      </c>
      <c r="Q1043" s="44" t="str">
        <f t="shared" si="134"/>
        <v/>
      </c>
      <c r="R1043" s="2" t="str">
        <f t="shared" si="132"/>
        <v/>
      </c>
      <c r="S1043" s="12"/>
    </row>
    <row r="1044" spans="16:19" x14ac:dyDescent="0.35">
      <c r="P1044" s="44" t="str">
        <f t="shared" ref="P1044:P1049" si="135">IF(A1044="","",D1044/B1044)</f>
        <v/>
      </c>
      <c r="Q1044" s="44" t="str">
        <f t="shared" si="134"/>
        <v/>
      </c>
      <c r="R1044" s="2" t="str">
        <f t="shared" si="132"/>
        <v/>
      </c>
      <c r="S1044" s="12"/>
    </row>
    <row r="1045" spans="16:19" x14ac:dyDescent="0.35">
      <c r="P1045" s="44" t="str">
        <f t="shared" si="135"/>
        <v/>
      </c>
      <c r="Q1045" s="44" t="str">
        <f t="shared" si="134"/>
        <v/>
      </c>
      <c r="R1045" s="2" t="str">
        <f t="shared" si="132"/>
        <v/>
      </c>
      <c r="S1045" s="12"/>
    </row>
    <row r="1046" spans="16:19" x14ac:dyDescent="0.35">
      <c r="P1046" s="44" t="str">
        <f t="shared" si="135"/>
        <v/>
      </c>
      <c r="Q1046" s="44" t="str">
        <f t="shared" si="134"/>
        <v/>
      </c>
      <c r="R1046" s="2" t="str">
        <f t="shared" si="132"/>
        <v/>
      </c>
      <c r="S1046" s="12"/>
    </row>
    <row r="1047" spans="16:19" x14ac:dyDescent="0.35">
      <c r="P1047" s="44" t="str">
        <f t="shared" si="135"/>
        <v/>
      </c>
      <c r="Q1047" s="44" t="str">
        <f t="shared" si="134"/>
        <v/>
      </c>
      <c r="R1047" s="2" t="str">
        <f t="shared" si="132"/>
        <v/>
      </c>
      <c r="S1047" s="12"/>
    </row>
    <row r="1048" spans="16:19" x14ac:dyDescent="0.35">
      <c r="P1048" s="44" t="str">
        <f t="shared" si="135"/>
        <v/>
      </c>
      <c r="Q1048" s="44" t="str">
        <f t="shared" si="134"/>
        <v/>
      </c>
      <c r="R1048" s="2" t="str">
        <f t="shared" si="132"/>
        <v/>
      </c>
      <c r="S1048" s="12"/>
    </row>
    <row r="1049" spans="16:19" x14ac:dyDescent="0.35">
      <c r="P1049" s="44" t="str">
        <f t="shared" si="135"/>
        <v/>
      </c>
      <c r="Q1049" s="44" t="str">
        <f t="shared" si="134"/>
        <v/>
      </c>
      <c r="R1049" s="2" t="str">
        <f t="shared" si="132"/>
        <v/>
      </c>
      <c r="S1049" s="12"/>
    </row>
    <row r="1050" spans="16:19" x14ac:dyDescent="0.35">
      <c r="P1050" s="44" t="str">
        <f t="shared" ref="P1050:P1094" si="136">IF(G1050="","",D1050/B1050)</f>
        <v/>
      </c>
      <c r="Q1050" s="44" t="str">
        <f t="shared" si="134"/>
        <v/>
      </c>
      <c r="R1050" s="2" t="str">
        <f t="shared" si="132"/>
        <v/>
      </c>
      <c r="S1050" s="12"/>
    </row>
    <row r="1051" spans="16:19" x14ac:dyDescent="0.35">
      <c r="P1051" s="44" t="str">
        <f t="shared" si="136"/>
        <v/>
      </c>
      <c r="Q1051" s="44" t="str">
        <f t="shared" si="134"/>
        <v/>
      </c>
      <c r="R1051" s="2" t="str">
        <f t="shared" si="132"/>
        <v/>
      </c>
      <c r="S1051" s="12"/>
    </row>
    <row r="1052" spans="16:19" x14ac:dyDescent="0.35">
      <c r="P1052" s="44" t="str">
        <f t="shared" si="136"/>
        <v/>
      </c>
      <c r="Q1052" s="44" t="str">
        <f t="shared" si="134"/>
        <v/>
      </c>
      <c r="R1052" s="2" t="str">
        <f t="shared" si="132"/>
        <v/>
      </c>
      <c r="S1052" s="12"/>
    </row>
    <row r="1053" spans="16:19" x14ac:dyDescent="0.35">
      <c r="P1053" s="44" t="str">
        <f t="shared" si="136"/>
        <v/>
      </c>
      <c r="Q1053" s="44" t="str">
        <f t="shared" si="134"/>
        <v/>
      </c>
      <c r="R1053" s="2" t="str">
        <f t="shared" si="132"/>
        <v/>
      </c>
      <c r="S1053" s="12"/>
    </row>
    <row r="1054" spans="16:19" x14ac:dyDescent="0.35">
      <c r="P1054" s="44" t="str">
        <f t="shared" si="136"/>
        <v/>
      </c>
      <c r="Q1054" s="44" t="str">
        <f t="shared" si="134"/>
        <v/>
      </c>
      <c r="R1054" s="2" t="str">
        <f t="shared" si="132"/>
        <v/>
      </c>
      <c r="S1054" s="12"/>
    </row>
    <row r="1055" spans="16:19" x14ac:dyDescent="0.35">
      <c r="P1055" s="44" t="str">
        <f t="shared" si="136"/>
        <v/>
      </c>
      <c r="Q1055" s="44" t="str">
        <f t="shared" si="134"/>
        <v/>
      </c>
      <c r="R1055" s="2" t="str">
        <f t="shared" si="132"/>
        <v/>
      </c>
      <c r="S1055" s="12"/>
    </row>
    <row r="1056" spans="16:19" x14ac:dyDescent="0.35">
      <c r="P1056" s="44" t="str">
        <f t="shared" si="136"/>
        <v/>
      </c>
      <c r="Q1056" s="44" t="str">
        <f t="shared" si="134"/>
        <v/>
      </c>
      <c r="R1056" s="2" t="str">
        <f t="shared" si="132"/>
        <v/>
      </c>
      <c r="S1056" s="12"/>
    </row>
    <row r="1057" spans="16:19" x14ac:dyDescent="0.35">
      <c r="P1057" s="44" t="str">
        <f t="shared" si="136"/>
        <v/>
      </c>
      <c r="Q1057" s="44" t="str">
        <f t="shared" si="134"/>
        <v/>
      </c>
      <c r="R1057" s="2" t="str">
        <f t="shared" si="132"/>
        <v/>
      </c>
      <c r="S1057" s="12"/>
    </row>
    <row r="1058" spans="16:19" x14ac:dyDescent="0.35">
      <c r="P1058" s="44" t="str">
        <f t="shared" si="136"/>
        <v/>
      </c>
      <c r="Q1058" s="44" t="str">
        <f t="shared" si="134"/>
        <v/>
      </c>
      <c r="R1058" s="2" t="str">
        <f t="shared" si="132"/>
        <v/>
      </c>
      <c r="S1058" s="12"/>
    </row>
    <row r="1059" spans="16:19" x14ac:dyDescent="0.35">
      <c r="P1059" s="44" t="str">
        <f t="shared" si="136"/>
        <v/>
      </c>
      <c r="Q1059" s="44" t="str">
        <f t="shared" si="134"/>
        <v/>
      </c>
      <c r="R1059" s="2" t="str">
        <f t="shared" si="132"/>
        <v/>
      </c>
      <c r="S1059" s="12"/>
    </row>
    <row r="1060" spans="16:19" x14ac:dyDescent="0.35">
      <c r="P1060" s="44" t="str">
        <f t="shared" si="136"/>
        <v/>
      </c>
      <c r="Q1060" s="44" t="str">
        <f t="shared" si="134"/>
        <v/>
      </c>
      <c r="R1060" s="2" t="str">
        <f t="shared" si="132"/>
        <v/>
      </c>
      <c r="S1060" s="12"/>
    </row>
    <row r="1061" spans="16:19" x14ac:dyDescent="0.35">
      <c r="P1061" s="44" t="str">
        <f t="shared" si="136"/>
        <v/>
      </c>
      <c r="Q1061" s="44" t="str">
        <f t="shared" si="134"/>
        <v/>
      </c>
      <c r="R1061" s="2" t="str">
        <f t="shared" si="132"/>
        <v/>
      </c>
      <c r="S1061" s="12"/>
    </row>
    <row r="1062" spans="16:19" x14ac:dyDescent="0.35">
      <c r="P1062" s="44" t="str">
        <f t="shared" si="136"/>
        <v/>
      </c>
      <c r="Q1062" s="44" t="str">
        <f t="shared" si="134"/>
        <v/>
      </c>
      <c r="R1062" s="2" t="str">
        <f t="shared" si="132"/>
        <v/>
      </c>
      <c r="S1062" s="12"/>
    </row>
    <row r="1063" spans="16:19" x14ac:dyDescent="0.35">
      <c r="P1063" s="44" t="str">
        <f t="shared" si="136"/>
        <v/>
      </c>
      <c r="Q1063" s="44" t="str">
        <f t="shared" si="134"/>
        <v/>
      </c>
      <c r="R1063" s="2" t="str">
        <f t="shared" si="132"/>
        <v/>
      </c>
      <c r="S1063" s="12"/>
    </row>
    <row r="1064" spans="16:19" x14ac:dyDescent="0.35">
      <c r="P1064" s="44" t="str">
        <f t="shared" si="136"/>
        <v/>
      </c>
      <c r="Q1064" s="44" t="str">
        <f t="shared" si="134"/>
        <v/>
      </c>
      <c r="R1064" s="2" t="str">
        <f t="shared" si="132"/>
        <v/>
      </c>
      <c r="S1064" s="12"/>
    </row>
    <row r="1065" spans="16:19" x14ac:dyDescent="0.35">
      <c r="P1065" s="44" t="str">
        <f t="shared" si="136"/>
        <v/>
      </c>
      <c r="Q1065" s="44" t="str">
        <f t="shared" si="134"/>
        <v/>
      </c>
      <c r="R1065" s="2" t="str">
        <f t="shared" si="132"/>
        <v/>
      </c>
      <c r="S1065" s="12"/>
    </row>
    <row r="1066" spans="16:19" x14ac:dyDescent="0.35">
      <c r="P1066" s="44" t="str">
        <f t="shared" si="136"/>
        <v/>
      </c>
      <c r="Q1066" s="44" t="str">
        <f t="shared" si="134"/>
        <v/>
      </c>
      <c r="R1066" s="2" t="str">
        <f t="shared" si="132"/>
        <v/>
      </c>
      <c r="S1066" s="12"/>
    </row>
    <row r="1067" spans="16:19" x14ac:dyDescent="0.35">
      <c r="P1067" s="44" t="str">
        <f t="shared" si="136"/>
        <v/>
      </c>
      <c r="Q1067" s="44" t="str">
        <f t="shared" si="134"/>
        <v/>
      </c>
      <c r="R1067" s="2" t="str">
        <f t="shared" si="132"/>
        <v/>
      </c>
      <c r="S1067" s="12"/>
    </row>
    <row r="1068" spans="16:19" x14ac:dyDescent="0.35">
      <c r="P1068" s="44" t="str">
        <f t="shared" si="136"/>
        <v/>
      </c>
      <c r="Q1068" s="44" t="str">
        <f t="shared" si="134"/>
        <v/>
      </c>
      <c r="R1068" s="2" t="str">
        <f t="shared" si="132"/>
        <v/>
      </c>
      <c r="S1068" s="12"/>
    </row>
    <row r="1069" spans="16:19" x14ac:dyDescent="0.35">
      <c r="P1069" s="44" t="str">
        <f t="shared" si="136"/>
        <v/>
      </c>
      <c r="Q1069" s="44" t="str">
        <f t="shared" si="134"/>
        <v/>
      </c>
      <c r="R1069" s="2" t="str">
        <f t="shared" si="132"/>
        <v/>
      </c>
      <c r="S1069" s="12"/>
    </row>
    <row r="1070" spans="16:19" x14ac:dyDescent="0.35">
      <c r="P1070" s="44" t="str">
        <f t="shared" si="136"/>
        <v/>
      </c>
      <c r="Q1070" s="44" t="str">
        <f t="shared" si="134"/>
        <v/>
      </c>
      <c r="R1070" s="2" t="str">
        <f t="shared" si="132"/>
        <v/>
      </c>
      <c r="S1070" s="12"/>
    </row>
    <row r="1071" spans="16:19" x14ac:dyDescent="0.35">
      <c r="P1071" s="44" t="str">
        <f t="shared" si="136"/>
        <v/>
      </c>
      <c r="Q1071" s="44" t="str">
        <f t="shared" si="134"/>
        <v/>
      </c>
      <c r="R1071" s="2" t="str">
        <f t="shared" si="132"/>
        <v/>
      </c>
      <c r="S1071" s="12"/>
    </row>
    <row r="1072" spans="16:19" x14ac:dyDescent="0.35">
      <c r="P1072" s="44" t="str">
        <f t="shared" si="136"/>
        <v/>
      </c>
      <c r="Q1072" s="44" t="str">
        <f t="shared" si="134"/>
        <v/>
      </c>
      <c r="R1072" s="2" t="str">
        <f t="shared" si="132"/>
        <v/>
      </c>
      <c r="S1072" s="12"/>
    </row>
    <row r="1073" spans="16:19" x14ac:dyDescent="0.35">
      <c r="P1073" s="44" t="str">
        <f t="shared" si="136"/>
        <v/>
      </c>
      <c r="Q1073" s="44" t="str">
        <f t="shared" si="134"/>
        <v/>
      </c>
      <c r="R1073" s="2" t="str">
        <f t="shared" si="132"/>
        <v/>
      </c>
      <c r="S1073" s="12"/>
    </row>
    <row r="1074" spans="16:19" x14ac:dyDescent="0.35">
      <c r="P1074" s="44" t="str">
        <f t="shared" si="136"/>
        <v/>
      </c>
      <c r="Q1074" s="44" t="str">
        <f t="shared" si="134"/>
        <v/>
      </c>
      <c r="R1074" s="2" t="str">
        <f t="shared" si="132"/>
        <v/>
      </c>
      <c r="S1074" s="12"/>
    </row>
    <row r="1075" spans="16:19" x14ac:dyDescent="0.35">
      <c r="P1075" s="44" t="str">
        <f t="shared" si="136"/>
        <v/>
      </c>
      <c r="Q1075" s="44" t="str">
        <f t="shared" si="134"/>
        <v/>
      </c>
      <c r="R1075" s="2" t="str">
        <f t="shared" si="132"/>
        <v/>
      </c>
      <c r="S1075" s="12"/>
    </row>
    <row r="1076" spans="16:19" x14ac:dyDescent="0.35">
      <c r="P1076" s="44" t="str">
        <f t="shared" si="136"/>
        <v/>
      </c>
      <c r="Q1076" s="44" t="str">
        <f t="shared" si="134"/>
        <v/>
      </c>
      <c r="R1076" s="2" t="str">
        <f t="shared" si="132"/>
        <v/>
      </c>
      <c r="S1076" s="12"/>
    </row>
    <row r="1077" spans="16:19" x14ac:dyDescent="0.35">
      <c r="P1077" s="44" t="str">
        <f t="shared" si="136"/>
        <v/>
      </c>
      <c r="Q1077" s="44" t="str">
        <f t="shared" si="134"/>
        <v/>
      </c>
      <c r="R1077" s="2" t="str">
        <f t="shared" si="132"/>
        <v/>
      </c>
      <c r="S1077" s="12"/>
    </row>
    <row r="1078" spans="16:19" x14ac:dyDescent="0.35">
      <c r="P1078" s="44" t="str">
        <f t="shared" si="136"/>
        <v/>
      </c>
      <c r="Q1078" s="44" t="str">
        <f t="shared" si="134"/>
        <v/>
      </c>
      <c r="R1078" s="2" t="str">
        <f t="shared" si="132"/>
        <v/>
      </c>
      <c r="S1078" s="12"/>
    </row>
    <row r="1079" spans="16:19" x14ac:dyDescent="0.35">
      <c r="P1079" s="44" t="str">
        <f t="shared" si="136"/>
        <v/>
      </c>
      <c r="Q1079" s="44" t="str">
        <f t="shared" si="134"/>
        <v/>
      </c>
      <c r="R1079" s="2" t="str">
        <f t="shared" si="132"/>
        <v/>
      </c>
      <c r="S1079" s="12"/>
    </row>
    <row r="1080" spans="16:19" x14ac:dyDescent="0.35">
      <c r="P1080" s="44" t="str">
        <f t="shared" si="136"/>
        <v/>
      </c>
      <c r="Q1080" s="44" t="str">
        <f t="shared" si="134"/>
        <v/>
      </c>
      <c r="R1080" s="2" t="str">
        <f t="shared" si="132"/>
        <v/>
      </c>
      <c r="S1080" s="12"/>
    </row>
    <row r="1081" spans="16:19" x14ac:dyDescent="0.35">
      <c r="P1081" s="44" t="str">
        <f t="shared" si="136"/>
        <v/>
      </c>
      <c r="Q1081" s="44" t="str">
        <f t="shared" si="134"/>
        <v/>
      </c>
      <c r="R1081" s="2" t="str">
        <f t="shared" si="132"/>
        <v/>
      </c>
      <c r="S1081" s="12"/>
    </row>
    <row r="1082" spans="16:19" x14ac:dyDescent="0.35">
      <c r="P1082" s="44" t="str">
        <f t="shared" si="136"/>
        <v/>
      </c>
      <c r="Q1082" s="44" t="str">
        <f t="shared" si="134"/>
        <v/>
      </c>
      <c r="R1082" s="2" t="str">
        <f t="shared" si="132"/>
        <v/>
      </c>
      <c r="S1082" s="12"/>
    </row>
    <row r="1083" spans="16:19" x14ac:dyDescent="0.35">
      <c r="P1083" s="44" t="str">
        <f t="shared" si="136"/>
        <v/>
      </c>
      <c r="Q1083" s="44" t="str">
        <f t="shared" si="134"/>
        <v/>
      </c>
      <c r="R1083" s="2" t="str">
        <f t="shared" si="132"/>
        <v/>
      </c>
      <c r="S1083" s="12"/>
    </row>
    <row r="1084" spans="16:19" x14ac:dyDescent="0.35">
      <c r="P1084" s="44" t="str">
        <f t="shared" si="136"/>
        <v/>
      </c>
      <c r="Q1084" s="44" t="str">
        <f t="shared" si="134"/>
        <v/>
      </c>
      <c r="R1084" s="2" t="str">
        <f t="shared" ref="R1084:R1090" si="137">IF(A1084="","",R1083+(R1083*(((1+$F$1)^(1/12)-1))))</f>
        <v/>
      </c>
      <c r="S1084" s="12"/>
    </row>
    <row r="1085" spans="16:19" x14ac:dyDescent="0.35">
      <c r="P1085" s="44" t="str">
        <f t="shared" si="136"/>
        <v/>
      </c>
      <c r="Q1085" s="44" t="str">
        <f t="shared" si="134"/>
        <v/>
      </c>
      <c r="R1085" s="2" t="str">
        <f t="shared" si="137"/>
        <v/>
      </c>
      <c r="S1085" s="12"/>
    </row>
    <row r="1086" spans="16:19" x14ac:dyDescent="0.35">
      <c r="P1086" s="44" t="str">
        <f t="shared" si="136"/>
        <v/>
      </c>
      <c r="Q1086" s="44" t="str">
        <f t="shared" si="134"/>
        <v/>
      </c>
      <c r="R1086" s="2" t="str">
        <f t="shared" si="137"/>
        <v/>
      </c>
      <c r="S1086" s="12"/>
    </row>
    <row r="1087" spans="16:19" x14ac:dyDescent="0.35">
      <c r="P1087" s="44" t="str">
        <f t="shared" si="136"/>
        <v/>
      </c>
      <c r="Q1087" s="44" t="str">
        <f t="shared" si="134"/>
        <v/>
      </c>
      <c r="R1087" s="2" t="str">
        <f t="shared" si="137"/>
        <v/>
      </c>
      <c r="S1087" s="12"/>
    </row>
    <row r="1088" spans="16:19" x14ac:dyDescent="0.35">
      <c r="P1088" s="44" t="str">
        <f t="shared" si="136"/>
        <v/>
      </c>
      <c r="Q1088" s="44" t="str">
        <f t="shared" si="134"/>
        <v/>
      </c>
      <c r="R1088" s="2" t="str">
        <f t="shared" si="137"/>
        <v/>
      </c>
      <c r="S1088" s="12"/>
    </row>
    <row r="1089" spans="16:19" x14ac:dyDescent="0.35">
      <c r="P1089" s="44" t="str">
        <f t="shared" si="136"/>
        <v/>
      </c>
      <c r="Q1089" s="44" t="str">
        <f t="shared" si="134"/>
        <v/>
      </c>
      <c r="R1089" s="2" t="str">
        <f t="shared" si="137"/>
        <v/>
      </c>
      <c r="S1089" s="12"/>
    </row>
    <row r="1090" spans="16:19" x14ac:dyDescent="0.35">
      <c r="P1090" s="44" t="str">
        <f t="shared" si="136"/>
        <v/>
      </c>
      <c r="Q1090" s="44" t="str">
        <f t="shared" si="134"/>
        <v/>
      </c>
      <c r="R1090" s="2" t="str">
        <f t="shared" si="137"/>
        <v/>
      </c>
      <c r="S1090" s="12"/>
    </row>
    <row r="1091" spans="16:19" x14ac:dyDescent="0.35">
      <c r="P1091" s="44" t="str">
        <f t="shared" si="136"/>
        <v/>
      </c>
      <c r="Q1091" s="44" t="str">
        <f t="shared" si="134"/>
        <v/>
      </c>
      <c r="R1091" s="2"/>
      <c r="S1091" s="12"/>
    </row>
    <row r="1092" spans="16:19" x14ac:dyDescent="0.35">
      <c r="P1092" s="44" t="str">
        <f t="shared" si="136"/>
        <v/>
      </c>
      <c r="Q1092" s="44" t="str">
        <f t="shared" si="134"/>
        <v/>
      </c>
      <c r="R1092" s="2"/>
      <c r="S1092" s="12"/>
    </row>
    <row r="1093" spans="16:19" x14ac:dyDescent="0.35">
      <c r="P1093" s="44" t="str">
        <f t="shared" si="136"/>
        <v/>
      </c>
      <c r="Q1093" s="44" t="str">
        <f t="shared" si="134"/>
        <v/>
      </c>
      <c r="R1093" s="2"/>
      <c r="S1093" s="12"/>
    </row>
    <row r="1094" spans="16:19" x14ac:dyDescent="0.35">
      <c r="P1094" s="44" t="str">
        <f t="shared" si="136"/>
        <v/>
      </c>
      <c r="Q1094" s="44" t="str">
        <f t="shared" si="134"/>
        <v/>
      </c>
      <c r="R1094" s="2"/>
      <c r="S1094" s="12"/>
    </row>
    <row r="1095" spans="16:19" x14ac:dyDescent="0.35">
      <c r="P1095" s="44" t="str">
        <f t="shared" ref="P1095:P1158" si="138">IF(G1095="","",D1095/B1095)</f>
        <v/>
      </c>
      <c r="Q1095" s="44" t="str">
        <f t="shared" si="134"/>
        <v/>
      </c>
      <c r="R1095" s="2"/>
      <c r="S1095" s="12"/>
    </row>
    <row r="1096" spans="16:19" x14ac:dyDescent="0.35">
      <c r="P1096" s="44" t="str">
        <f t="shared" si="138"/>
        <v/>
      </c>
      <c r="Q1096" s="44" t="str">
        <f t="shared" ref="Q1096:Q1159" si="139">IF(G1096="","", (E1096-E1095)/E1095)</f>
        <v/>
      </c>
      <c r="R1096" s="2"/>
      <c r="S1096" s="12"/>
    </row>
    <row r="1097" spans="16:19" x14ac:dyDescent="0.35">
      <c r="P1097" s="44" t="str">
        <f t="shared" si="138"/>
        <v/>
      </c>
      <c r="Q1097" s="44" t="str">
        <f t="shared" si="139"/>
        <v/>
      </c>
      <c r="R1097" s="2"/>
      <c r="S1097" s="12"/>
    </row>
    <row r="1098" spans="16:19" x14ac:dyDescent="0.35">
      <c r="P1098" s="44" t="str">
        <f t="shared" si="138"/>
        <v/>
      </c>
      <c r="Q1098" s="44" t="str">
        <f t="shared" si="139"/>
        <v/>
      </c>
      <c r="R1098" s="2"/>
      <c r="S1098" s="12"/>
    </row>
    <row r="1099" spans="16:19" x14ac:dyDescent="0.35">
      <c r="P1099" s="44" t="str">
        <f t="shared" si="138"/>
        <v/>
      </c>
      <c r="Q1099" s="44" t="str">
        <f t="shared" si="139"/>
        <v/>
      </c>
      <c r="R1099" s="2"/>
      <c r="S1099" s="12"/>
    </row>
    <row r="1100" spans="16:19" x14ac:dyDescent="0.35">
      <c r="P1100" s="44" t="str">
        <f t="shared" si="138"/>
        <v/>
      </c>
      <c r="Q1100" s="44" t="str">
        <f t="shared" si="139"/>
        <v/>
      </c>
      <c r="R1100" s="2"/>
      <c r="S1100" s="12"/>
    </row>
    <row r="1101" spans="16:19" x14ac:dyDescent="0.35">
      <c r="P1101" s="44" t="str">
        <f t="shared" si="138"/>
        <v/>
      </c>
      <c r="Q1101" s="44" t="str">
        <f t="shared" si="139"/>
        <v/>
      </c>
      <c r="R1101" s="2"/>
      <c r="S1101" s="12"/>
    </row>
    <row r="1102" spans="16:19" x14ac:dyDescent="0.35">
      <c r="P1102" s="44" t="str">
        <f t="shared" si="138"/>
        <v/>
      </c>
      <c r="Q1102" s="44" t="str">
        <f t="shared" si="139"/>
        <v/>
      </c>
      <c r="R1102" s="2"/>
      <c r="S1102" s="12"/>
    </row>
    <row r="1103" spans="16:19" x14ac:dyDescent="0.35">
      <c r="P1103" s="44" t="str">
        <f t="shared" si="138"/>
        <v/>
      </c>
      <c r="Q1103" s="44" t="str">
        <f t="shared" si="139"/>
        <v/>
      </c>
      <c r="R1103" s="2"/>
      <c r="S1103" s="12"/>
    </row>
    <row r="1104" spans="16:19" x14ac:dyDescent="0.35">
      <c r="P1104" s="44" t="str">
        <f t="shared" si="138"/>
        <v/>
      </c>
      <c r="Q1104" s="44" t="str">
        <f t="shared" si="139"/>
        <v/>
      </c>
      <c r="R1104" s="2"/>
      <c r="S1104" s="12"/>
    </row>
    <row r="1105" spans="16:19" x14ac:dyDescent="0.35">
      <c r="P1105" s="44" t="str">
        <f t="shared" si="138"/>
        <v/>
      </c>
      <c r="Q1105" s="44" t="str">
        <f t="shared" si="139"/>
        <v/>
      </c>
      <c r="R1105" s="2"/>
      <c r="S1105" s="12"/>
    </row>
    <row r="1106" spans="16:19" x14ac:dyDescent="0.35">
      <c r="P1106" s="44" t="str">
        <f t="shared" si="138"/>
        <v/>
      </c>
      <c r="Q1106" s="44" t="str">
        <f t="shared" si="139"/>
        <v/>
      </c>
      <c r="R1106" s="2"/>
      <c r="S1106" s="12"/>
    </row>
    <row r="1107" spans="16:19" x14ac:dyDescent="0.35">
      <c r="P1107" s="44" t="str">
        <f t="shared" si="138"/>
        <v/>
      </c>
      <c r="Q1107" s="44" t="str">
        <f t="shared" si="139"/>
        <v/>
      </c>
      <c r="R1107" s="2"/>
      <c r="S1107" s="12"/>
    </row>
    <row r="1108" spans="16:19" x14ac:dyDescent="0.35">
      <c r="P1108" s="44" t="str">
        <f t="shared" si="138"/>
        <v/>
      </c>
      <c r="Q1108" s="44" t="str">
        <f t="shared" si="139"/>
        <v/>
      </c>
      <c r="R1108" s="2"/>
      <c r="S1108" s="12"/>
    </row>
    <row r="1109" spans="16:19" x14ac:dyDescent="0.35">
      <c r="P1109" s="44" t="str">
        <f t="shared" si="138"/>
        <v/>
      </c>
      <c r="Q1109" s="44" t="str">
        <f t="shared" si="139"/>
        <v/>
      </c>
      <c r="R1109" s="2"/>
      <c r="S1109" s="12"/>
    </row>
    <row r="1110" spans="16:19" x14ac:dyDescent="0.35">
      <c r="P1110" s="44" t="str">
        <f t="shared" si="138"/>
        <v/>
      </c>
      <c r="Q1110" s="44" t="str">
        <f t="shared" si="139"/>
        <v/>
      </c>
      <c r="R1110" s="2"/>
      <c r="S1110" s="12"/>
    </row>
    <row r="1111" spans="16:19" x14ac:dyDescent="0.35">
      <c r="P1111" s="44" t="str">
        <f t="shared" si="138"/>
        <v/>
      </c>
      <c r="Q1111" s="44" t="str">
        <f t="shared" si="139"/>
        <v/>
      </c>
      <c r="R1111" s="2"/>
      <c r="S1111" s="12"/>
    </row>
    <row r="1112" spans="16:19" x14ac:dyDescent="0.35">
      <c r="P1112" s="44" t="str">
        <f t="shared" si="138"/>
        <v/>
      </c>
      <c r="Q1112" s="44" t="str">
        <f t="shared" si="139"/>
        <v/>
      </c>
      <c r="R1112" s="2"/>
      <c r="S1112" s="12"/>
    </row>
    <row r="1113" spans="16:19" x14ac:dyDescent="0.35">
      <c r="P1113" s="44" t="str">
        <f t="shared" si="138"/>
        <v/>
      </c>
      <c r="Q1113" s="44" t="str">
        <f t="shared" si="139"/>
        <v/>
      </c>
      <c r="R1113" s="2"/>
      <c r="S1113" s="12"/>
    </row>
    <row r="1114" spans="16:19" x14ac:dyDescent="0.35">
      <c r="P1114" s="44" t="str">
        <f t="shared" si="138"/>
        <v/>
      </c>
      <c r="Q1114" s="44" t="str">
        <f t="shared" si="139"/>
        <v/>
      </c>
      <c r="R1114" s="2"/>
      <c r="S1114" s="12"/>
    </row>
    <row r="1115" spans="16:19" x14ac:dyDescent="0.35">
      <c r="P1115" s="44" t="str">
        <f t="shared" si="138"/>
        <v/>
      </c>
      <c r="Q1115" s="44" t="str">
        <f t="shared" si="139"/>
        <v/>
      </c>
      <c r="R1115" s="2"/>
      <c r="S1115" s="12"/>
    </row>
    <row r="1116" spans="16:19" x14ac:dyDescent="0.35">
      <c r="P1116" s="44" t="str">
        <f t="shared" si="138"/>
        <v/>
      </c>
      <c r="Q1116" s="44" t="str">
        <f t="shared" si="139"/>
        <v/>
      </c>
      <c r="R1116" s="2"/>
      <c r="S1116" s="12"/>
    </row>
    <row r="1117" spans="16:19" x14ac:dyDescent="0.35">
      <c r="P1117" s="44" t="str">
        <f t="shared" si="138"/>
        <v/>
      </c>
      <c r="Q1117" s="44" t="str">
        <f t="shared" si="139"/>
        <v/>
      </c>
      <c r="R1117" s="2"/>
      <c r="S1117" s="12"/>
    </row>
    <row r="1118" spans="16:19" x14ac:dyDescent="0.35">
      <c r="P1118" s="44" t="str">
        <f t="shared" si="138"/>
        <v/>
      </c>
      <c r="Q1118" s="44" t="str">
        <f t="shared" si="139"/>
        <v/>
      </c>
      <c r="R1118" s="2"/>
      <c r="S1118" s="12"/>
    </row>
    <row r="1119" spans="16:19" x14ac:dyDescent="0.35">
      <c r="P1119" s="44" t="str">
        <f t="shared" si="138"/>
        <v/>
      </c>
      <c r="Q1119" s="44" t="str">
        <f t="shared" si="139"/>
        <v/>
      </c>
      <c r="R1119" s="2"/>
      <c r="S1119" s="12"/>
    </row>
    <row r="1120" spans="16:19" x14ac:dyDescent="0.35">
      <c r="P1120" s="44" t="str">
        <f t="shared" si="138"/>
        <v/>
      </c>
      <c r="Q1120" s="44" t="str">
        <f t="shared" si="139"/>
        <v/>
      </c>
      <c r="R1120" s="2"/>
      <c r="S1120" s="12"/>
    </row>
    <row r="1121" spans="16:19" x14ac:dyDescent="0.35">
      <c r="P1121" s="44" t="str">
        <f t="shared" si="138"/>
        <v/>
      </c>
      <c r="Q1121" s="44" t="str">
        <f t="shared" si="139"/>
        <v/>
      </c>
      <c r="R1121" s="2"/>
      <c r="S1121" s="12"/>
    </row>
    <row r="1122" spans="16:19" x14ac:dyDescent="0.35">
      <c r="P1122" s="44" t="str">
        <f t="shared" si="138"/>
        <v/>
      </c>
      <c r="Q1122" s="44" t="str">
        <f t="shared" si="139"/>
        <v/>
      </c>
      <c r="R1122" s="2"/>
      <c r="S1122" s="12"/>
    </row>
    <row r="1123" spans="16:19" x14ac:dyDescent="0.35">
      <c r="P1123" s="44" t="str">
        <f t="shared" si="138"/>
        <v/>
      </c>
      <c r="Q1123" s="44" t="str">
        <f t="shared" si="139"/>
        <v/>
      </c>
      <c r="R1123" s="2"/>
      <c r="S1123" s="12"/>
    </row>
    <row r="1124" spans="16:19" x14ac:dyDescent="0.35">
      <c r="P1124" s="44" t="str">
        <f t="shared" si="138"/>
        <v/>
      </c>
      <c r="Q1124" s="44" t="str">
        <f t="shared" si="139"/>
        <v/>
      </c>
      <c r="R1124" s="2"/>
      <c r="S1124" s="12"/>
    </row>
    <row r="1125" spans="16:19" x14ac:dyDescent="0.35">
      <c r="P1125" s="44" t="str">
        <f t="shared" si="138"/>
        <v/>
      </c>
      <c r="Q1125" s="44" t="str">
        <f t="shared" si="139"/>
        <v/>
      </c>
      <c r="R1125" s="2"/>
      <c r="S1125" s="12"/>
    </row>
    <row r="1126" spans="16:19" x14ac:dyDescent="0.35">
      <c r="P1126" s="44" t="str">
        <f t="shared" si="138"/>
        <v/>
      </c>
      <c r="Q1126" s="44" t="str">
        <f t="shared" si="139"/>
        <v/>
      </c>
      <c r="R1126" s="2"/>
      <c r="S1126" s="12"/>
    </row>
    <row r="1127" spans="16:19" x14ac:dyDescent="0.35">
      <c r="P1127" s="44" t="str">
        <f t="shared" si="138"/>
        <v/>
      </c>
      <c r="Q1127" s="44" t="str">
        <f t="shared" si="139"/>
        <v/>
      </c>
      <c r="R1127" s="2"/>
      <c r="S1127" s="12"/>
    </row>
    <row r="1128" spans="16:19" x14ac:dyDescent="0.35">
      <c r="P1128" s="44" t="str">
        <f t="shared" si="138"/>
        <v/>
      </c>
      <c r="Q1128" s="44" t="str">
        <f t="shared" si="139"/>
        <v/>
      </c>
      <c r="R1128" s="2"/>
      <c r="S1128" s="12"/>
    </row>
    <row r="1129" spans="16:19" x14ac:dyDescent="0.35">
      <c r="P1129" s="44" t="str">
        <f t="shared" si="138"/>
        <v/>
      </c>
      <c r="Q1129" s="44" t="str">
        <f t="shared" si="139"/>
        <v/>
      </c>
      <c r="R1129" s="2"/>
      <c r="S1129" s="12"/>
    </row>
    <row r="1130" spans="16:19" x14ac:dyDescent="0.35">
      <c r="P1130" s="44" t="str">
        <f t="shared" si="138"/>
        <v/>
      </c>
      <c r="Q1130" s="44" t="str">
        <f t="shared" si="139"/>
        <v/>
      </c>
      <c r="R1130" s="2"/>
      <c r="S1130" s="12"/>
    </row>
    <row r="1131" spans="16:19" x14ac:dyDescent="0.35">
      <c r="P1131" s="44" t="str">
        <f t="shared" si="138"/>
        <v/>
      </c>
      <c r="Q1131" s="44" t="str">
        <f t="shared" si="139"/>
        <v/>
      </c>
      <c r="R1131" s="2"/>
      <c r="S1131" s="12"/>
    </row>
    <row r="1132" spans="16:19" x14ac:dyDescent="0.35">
      <c r="P1132" s="44" t="str">
        <f t="shared" si="138"/>
        <v/>
      </c>
      <c r="Q1132" s="44" t="str">
        <f t="shared" si="139"/>
        <v/>
      </c>
      <c r="R1132" s="2"/>
      <c r="S1132" s="12"/>
    </row>
    <row r="1133" spans="16:19" x14ac:dyDescent="0.35">
      <c r="P1133" s="44" t="str">
        <f t="shared" si="138"/>
        <v/>
      </c>
      <c r="Q1133" s="44" t="str">
        <f t="shared" si="139"/>
        <v/>
      </c>
      <c r="R1133" s="2"/>
      <c r="S1133" s="12"/>
    </row>
    <row r="1134" spans="16:19" x14ac:dyDescent="0.35">
      <c r="P1134" s="44" t="str">
        <f t="shared" si="138"/>
        <v/>
      </c>
      <c r="Q1134" s="44" t="str">
        <f t="shared" si="139"/>
        <v/>
      </c>
      <c r="R1134" s="2"/>
      <c r="S1134" s="12"/>
    </row>
    <row r="1135" spans="16:19" x14ac:dyDescent="0.35">
      <c r="P1135" s="44" t="str">
        <f t="shared" si="138"/>
        <v/>
      </c>
      <c r="Q1135" s="44" t="str">
        <f t="shared" si="139"/>
        <v/>
      </c>
      <c r="R1135" s="2"/>
      <c r="S1135" s="12"/>
    </row>
    <row r="1136" spans="16:19" x14ac:dyDescent="0.35">
      <c r="P1136" s="44" t="str">
        <f t="shared" si="138"/>
        <v/>
      </c>
      <c r="Q1136" s="44" t="str">
        <f t="shared" si="139"/>
        <v/>
      </c>
      <c r="R1136" s="2"/>
      <c r="S1136" s="12"/>
    </row>
    <row r="1137" spans="16:19" x14ac:dyDescent="0.35">
      <c r="P1137" s="44" t="str">
        <f t="shared" si="138"/>
        <v/>
      </c>
      <c r="Q1137" s="44" t="str">
        <f t="shared" si="139"/>
        <v/>
      </c>
      <c r="R1137" s="2"/>
      <c r="S1137" s="12"/>
    </row>
    <row r="1138" spans="16:19" x14ac:dyDescent="0.35">
      <c r="P1138" s="44" t="str">
        <f t="shared" si="138"/>
        <v/>
      </c>
      <c r="Q1138" s="44" t="str">
        <f t="shared" si="139"/>
        <v/>
      </c>
      <c r="R1138" s="2"/>
      <c r="S1138" s="12"/>
    </row>
    <row r="1139" spans="16:19" x14ac:dyDescent="0.35">
      <c r="P1139" s="44" t="str">
        <f t="shared" si="138"/>
        <v/>
      </c>
      <c r="Q1139" s="44" t="str">
        <f t="shared" si="139"/>
        <v/>
      </c>
      <c r="R1139" s="2"/>
      <c r="S1139" s="12"/>
    </row>
    <row r="1140" spans="16:19" x14ac:dyDescent="0.35">
      <c r="P1140" s="44" t="str">
        <f t="shared" si="138"/>
        <v/>
      </c>
      <c r="Q1140" s="44" t="str">
        <f t="shared" si="139"/>
        <v/>
      </c>
      <c r="R1140" s="2"/>
      <c r="S1140" s="12"/>
    </row>
    <row r="1141" spans="16:19" x14ac:dyDescent="0.35">
      <c r="P1141" s="44" t="str">
        <f t="shared" si="138"/>
        <v/>
      </c>
      <c r="Q1141" s="44" t="str">
        <f t="shared" si="139"/>
        <v/>
      </c>
      <c r="R1141" s="2"/>
      <c r="S1141" s="12"/>
    </row>
    <row r="1142" spans="16:19" x14ac:dyDescent="0.35">
      <c r="P1142" s="44" t="str">
        <f t="shared" si="138"/>
        <v/>
      </c>
      <c r="Q1142" s="44" t="str">
        <f t="shared" si="139"/>
        <v/>
      </c>
      <c r="R1142" s="2"/>
      <c r="S1142" s="12"/>
    </row>
    <row r="1143" spans="16:19" x14ac:dyDescent="0.35">
      <c r="P1143" s="44" t="str">
        <f t="shared" si="138"/>
        <v/>
      </c>
      <c r="Q1143" s="44" t="str">
        <f t="shared" si="139"/>
        <v/>
      </c>
      <c r="R1143" s="2"/>
      <c r="S1143" s="12"/>
    </row>
    <row r="1144" spans="16:19" x14ac:dyDescent="0.35">
      <c r="P1144" s="44" t="str">
        <f t="shared" si="138"/>
        <v/>
      </c>
      <c r="Q1144" s="44" t="str">
        <f t="shared" si="139"/>
        <v/>
      </c>
      <c r="R1144" s="2"/>
      <c r="S1144" s="12"/>
    </row>
    <row r="1145" spans="16:19" x14ac:dyDescent="0.35">
      <c r="P1145" s="44" t="str">
        <f t="shared" si="138"/>
        <v/>
      </c>
      <c r="Q1145" s="44" t="str">
        <f t="shared" si="139"/>
        <v/>
      </c>
      <c r="R1145" s="2"/>
      <c r="S1145" s="12"/>
    </row>
    <row r="1146" spans="16:19" x14ac:dyDescent="0.35">
      <c r="P1146" s="44" t="str">
        <f t="shared" si="138"/>
        <v/>
      </c>
      <c r="Q1146" s="44" t="str">
        <f t="shared" si="139"/>
        <v/>
      </c>
      <c r="R1146" s="2"/>
      <c r="S1146" s="12"/>
    </row>
    <row r="1147" spans="16:19" x14ac:dyDescent="0.35">
      <c r="P1147" s="44" t="str">
        <f t="shared" si="138"/>
        <v/>
      </c>
      <c r="Q1147" s="44" t="str">
        <f t="shared" si="139"/>
        <v/>
      </c>
      <c r="R1147" s="2"/>
      <c r="S1147" s="12"/>
    </row>
    <row r="1148" spans="16:19" x14ac:dyDescent="0.35">
      <c r="P1148" s="44" t="str">
        <f t="shared" si="138"/>
        <v/>
      </c>
      <c r="Q1148" s="44" t="str">
        <f t="shared" si="139"/>
        <v/>
      </c>
      <c r="R1148" s="2"/>
      <c r="S1148" s="12"/>
    </row>
    <row r="1149" spans="16:19" x14ac:dyDescent="0.35">
      <c r="P1149" s="44" t="str">
        <f t="shared" si="138"/>
        <v/>
      </c>
      <c r="Q1149" s="44" t="str">
        <f t="shared" si="139"/>
        <v/>
      </c>
      <c r="R1149" s="2"/>
      <c r="S1149" s="12"/>
    </row>
    <row r="1150" spans="16:19" x14ac:dyDescent="0.35">
      <c r="P1150" s="44" t="str">
        <f t="shared" si="138"/>
        <v/>
      </c>
      <c r="Q1150" s="44" t="str">
        <f t="shared" si="139"/>
        <v/>
      </c>
      <c r="R1150" s="2"/>
      <c r="S1150" s="12"/>
    </row>
    <row r="1151" spans="16:19" x14ac:dyDescent="0.35">
      <c r="P1151" s="44" t="str">
        <f t="shared" si="138"/>
        <v/>
      </c>
      <c r="Q1151" s="44" t="str">
        <f t="shared" si="139"/>
        <v/>
      </c>
      <c r="R1151" s="2"/>
      <c r="S1151" s="12"/>
    </row>
    <row r="1152" spans="16:19" x14ac:dyDescent="0.35">
      <c r="P1152" s="44" t="str">
        <f t="shared" si="138"/>
        <v/>
      </c>
      <c r="Q1152" s="44" t="str">
        <f t="shared" si="139"/>
        <v/>
      </c>
      <c r="R1152" s="2"/>
      <c r="S1152" s="12"/>
    </row>
    <row r="1153" spans="16:19" x14ac:dyDescent="0.35">
      <c r="P1153" s="44" t="str">
        <f t="shared" si="138"/>
        <v/>
      </c>
      <c r="Q1153" s="44" t="str">
        <f t="shared" si="139"/>
        <v/>
      </c>
      <c r="R1153" s="2"/>
      <c r="S1153" s="12"/>
    </row>
    <row r="1154" spans="16:19" x14ac:dyDescent="0.35">
      <c r="P1154" s="44" t="str">
        <f t="shared" si="138"/>
        <v/>
      </c>
      <c r="Q1154" s="44" t="str">
        <f t="shared" si="139"/>
        <v/>
      </c>
      <c r="R1154" s="2"/>
      <c r="S1154" s="12"/>
    </row>
    <row r="1155" spans="16:19" x14ac:dyDescent="0.35">
      <c r="P1155" s="44" t="str">
        <f t="shared" si="138"/>
        <v/>
      </c>
      <c r="Q1155" s="44" t="str">
        <f t="shared" si="139"/>
        <v/>
      </c>
      <c r="R1155" s="2"/>
      <c r="S1155" s="12"/>
    </row>
    <row r="1156" spans="16:19" x14ac:dyDescent="0.35">
      <c r="P1156" s="44" t="str">
        <f t="shared" si="138"/>
        <v/>
      </c>
      <c r="Q1156" s="44" t="str">
        <f t="shared" si="139"/>
        <v/>
      </c>
      <c r="R1156" s="2"/>
      <c r="S1156" s="12"/>
    </row>
    <row r="1157" spans="16:19" x14ac:dyDescent="0.35">
      <c r="P1157" s="44" t="str">
        <f t="shared" si="138"/>
        <v/>
      </c>
      <c r="Q1157" s="44" t="str">
        <f t="shared" si="139"/>
        <v/>
      </c>
      <c r="R1157" s="2"/>
      <c r="S1157" s="12"/>
    </row>
    <row r="1158" spans="16:19" x14ac:dyDescent="0.35">
      <c r="P1158" s="44" t="str">
        <f t="shared" si="138"/>
        <v/>
      </c>
      <c r="Q1158" s="44" t="str">
        <f t="shared" si="139"/>
        <v/>
      </c>
      <c r="R1158" s="2"/>
      <c r="S1158" s="12"/>
    </row>
    <row r="1159" spans="16:19" x14ac:dyDescent="0.35">
      <c r="P1159" s="44" t="str">
        <f t="shared" ref="P1159:P1222" si="140">IF(G1159="","",D1159/B1159)</f>
        <v/>
      </c>
      <c r="Q1159" s="44" t="str">
        <f t="shared" si="139"/>
        <v/>
      </c>
      <c r="R1159" s="2"/>
      <c r="S1159" s="12"/>
    </row>
    <row r="1160" spans="16:19" x14ac:dyDescent="0.35">
      <c r="P1160" s="44" t="str">
        <f t="shared" si="140"/>
        <v/>
      </c>
      <c r="Q1160" s="44" t="str">
        <f t="shared" ref="Q1160:Q1223" si="141">IF(G1160="","", (E1160-E1159)/E1159)</f>
        <v/>
      </c>
      <c r="R1160" s="2"/>
      <c r="S1160" s="12"/>
    </row>
    <row r="1161" spans="16:19" x14ac:dyDescent="0.35">
      <c r="P1161" s="44" t="str">
        <f t="shared" si="140"/>
        <v/>
      </c>
      <c r="Q1161" s="44" t="str">
        <f t="shared" si="141"/>
        <v/>
      </c>
      <c r="R1161" s="2"/>
      <c r="S1161" s="12"/>
    </row>
    <row r="1162" spans="16:19" x14ac:dyDescent="0.35">
      <c r="P1162" s="44" t="str">
        <f t="shared" si="140"/>
        <v/>
      </c>
      <c r="Q1162" s="44" t="str">
        <f t="shared" si="141"/>
        <v/>
      </c>
      <c r="R1162" s="2"/>
      <c r="S1162" s="12"/>
    </row>
    <row r="1163" spans="16:19" x14ac:dyDescent="0.35">
      <c r="P1163" s="44" t="str">
        <f t="shared" si="140"/>
        <v/>
      </c>
      <c r="Q1163" s="44" t="str">
        <f t="shared" si="141"/>
        <v/>
      </c>
      <c r="R1163" s="2"/>
      <c r="S1163" s="12"/>
    </row>
    <row r="1164" spans="16:19" x14ac:dyDescent="0.35">
      <c r="P1164" s="44" t="str">
        <f t="shared" si="140"/>
        <v/>
      </c>
      <c r="Q1164" s="44" t="str">
        <f t="shared" si="141"/>
        <v/>
      </c>
      <c r="R1164" s="2"/>
      <c r="S1164" s="12"/>
    </row>
    <row r="1165" spans="16:19" x14ac:dyDescent="0.35">
      <c r="P1165" s="44" t="str">
        <f t="shared" si="140"/>
        <v/>
      </c>
      <c r="Q1165" s="44" t="str">
        <f t="shared" si="141"/>
        <v/>
      </c>
      <c r="R1165" s="2"/>
      <c r="S1165" s="12"/>
    </row>
    <row r="1166" spans="16:19" x14ac:dyDescent="0.35">
      <c r="P1166" s="44" t="str">
        <f t="shared" si="140"/>
        <v/>
      </c>
      <c r="Q1166" s="44" t="str">
        <f t="shared" si="141"/>
        <v/>
      </c>
      <c r="R1166" s="2"/>
      <c r="S1166" s="12"/>
    </row>
    <row r="1167" spans="16:19" x14ac:dyDescent="0.35">
      <c r="P1167" s="44" t="str">
        <f t="shared" si="140"/>
        <v/>
      </c>
      <c r="Q1167" s="44" t="str">
        <f t="shared" si="141"/>
        <v/>
      </c>
      <c r="R1167" s="2"/>
      <c r="S1167" s="12"/>
    </row>
    <row r="1168" spans="16:19" x14ac:dyDescent="0.35">
      <c r="P1168" s="44" t="str">
        <f t="shared" si="140"/>
        <v/>
      </c>
      <c r="Q1168" s="44" t="str">
        <f t="shared" si="141"/>
        <v/>
      </c>
      <c r="R1168" s="2"/>
      <c r="S1168" s="12"/>
    </row>
    <row r="1169" spans="16:19" x14ac:dyDescent="0.35">
      <c r="P1169" s="44" t="str">
        <f t="shared" si="140"/>
        <v/>
      </c>
      <c r="Q1169" s="44" t="str">
        <f t="shared" si="141"/>
        <v/>
      </c>
      <c r="R1169" s="2"/>
      <c r="S1169" s="12"/>
    </row>
    <row r="1170" spans="16:19" x14ac:dyDescent="0.35">
      <c r="P1170" s="44" t="str">
        <f t="shared" si="140"/>
        <v/>
      </c>
      <c r="Q1170" s="44" t="str">
        <f t="shared" si="141"/>
        <v/>
      </c>
      <c r="R1170" s="2"/>
      <c r="S1170" s="12"/>
    </row>
    <row r="1171" spans="16:19" x14ac:dyDescent="0.35">
      <c r="P1171" s="44" t="str">
        <f t="shared" si="140"/>
        <v/>
      </c>
      <c r="Q1171" s="44" t="str">
        <f t="shared" si="141"/>
        <v/>
      </c>
      <c r="R1171" s="2"/>
      <c r="S1171" s="12"/>
    </row>
    <row r="1172" spans="16:19" x14ac:dyDescent="0.35">
      <c r="P1172" s="44" t="str">
        <f t="shared" si="140"/>
        <v/>
      </c>
      <c r="Q1172" s="44" t="str">
        <f t="shared" si="141"/>
        <v/>
      </c>
      <c r="R1172" s="2"/>
      <c r="S1172" s="12"/>
    </row>
    <row r="1173" spans="16:19" x14ac:dyDescent="0.35">
      <c r="P1173" s="44" t="str">
        <f t="shared" si="140"/>
        <v/>
      </c>
      <c r="Q1173" s="44" t="str">
        <f t="shared" si="141"/>
        <v/>
      </c>
      <c r="R1173" s="2"/>
      <c r="S1173" s="12"/>
    </row>
    <row r="1174" spans="16:19" x14ac:dyDescent="0.35">
      <c r="P1174" s="44" t="str">
        <f t="shared" si="140"/>
        <v/>
      </c>
      <c r="Q1174" s="44" t="str">
        <f t="shared" si="141"/>
        <v/>
      </c>
      <c r="R1174" s="2"/>
      <c r="S1174" s="12"/>
    </row>
    <row r="1175" spans="16:19" x14ac:dyDescent="0.35">
      <c r="P1175" s="44" t="str">
        <f t="shared" si="140"/>
        <v/>
      </c>
      <c r="Q1175" s="44" t="str">
        <f t="shared" si="141"/>
        <v/>
      </c>
      <c r="R1175" s="2"/>
      <c r="S1175" s="12"/>
    </row>
    <row r="1176" spans="16:19" x14ac:dyDescent="0.35">
      <c r="P1176" s="44" t="str">
        <f t="shared" si="140"/>
        <v/>
      </c>
      <c r="Q1176" s="44" t="str">
        <f t="shared" si="141"/>
        <v/>
      </c>
      <c r="R1176" s="2"/>
      <c r="S1176" s="12"/>
    </row>
    <row r="1177" spans="16:19" x14ac:dyDescent="0.35">
      <c r="P1177" s="44" t="str">
        <f t="shared" si="140"/>
        <v/>
      </c>
      <c r="Q1177" s="44" t="str">
        <f t="shared" si="141"/>
        <v/>
      </c>
      <c r="R1177" s="2"/>
      <c r="S1177" s="12"/>
    </row>
    <row r="1178" spans="16:19" x14ac:dyDescent="0.35">
      <c r="P1178" s="44" t="str">
        <f t="shared" si="140"/>
        <v/>
      </c>
      <c r="Q1178" s="44" t="str">
        <f t="shared" si="141"/>
        <v/>
      </c>
      <c r="R1178" s="2"/>
      <c r="S1178" s="12"/>
    </row>
    <row r="1179" spans="16:19" x14ac:dyDescent="0.35">
      <c r="P1179" s="44" t="str">
        <f t="shared" si="140"/>
        <v/>
      </c>
      <c r="Q1179" s="44" t="str">
        <f t="shared" si="141"/>
        <v/>
      </c>
      <c r="R1179" s="2"/>
      <c r="S1179" s="12"/>
    </row>
    <row r="1180" spans="16:19" x14ac:dyDescent="0.35">
      <c r="P1180" s="44" t="str">
        <f t="shared" si="140"/>
        <v/>
      </c>
      <c r="Q1180" s="44" t="str">
        <f t="shared" si="141"/>
        <v/>
      </c>
      <c r="R1180" s="2"/>
      <c r="S1180" s="12"/>
    </row>
    <row r="1181" spans="16:19" x14ac:dyDescent="0.35">
      <c r="P1181" s="44" t="str">
        <f t="shared" si="140"/>
        <v/>
      </c>
      <c r="Q1181" s="44" t="str">
        <f t="shared" si="141"/>
        <v/>
      </c>
      <c r="R1181" s="2"/>
      <c r="S1181" s="12"/>
    </row>
    <row r="1182" spans="16:19" x14ac:dyDescent="0.35">
      <c r="P1182" s="44" t="str">
        <f t="shared" si="140"/>
        <v/>
      </c>
      <c r="Q1182" s="44" t="str">
        <f t="shared" si="141"/>
        <v/>
      </c>
      <c r="R1182" s="2"/>
      <c r="S1182" s="12"/>
    </row>
    <row r="1183" spans="16:19" x14ac:dyDescent="0.35">
      <c r="P1183" s="44" t="str">
        <f t="shared" si="140"/>
        <v/>
      </c>
      <c r="Q1183" s="44" t="str">
        <f t="shared" si="141"/>
        <v/>
      </c>
      <c r="R1183" s="2"/>
      <c r="S1183" s="12"/>
    </row>
    <row r="1184" spans="16:19" x14ac:dyDescent="0.35">
      <c r="P1184" s="44" t="str">
        <f t="shared" si="140"/>
        <v/>
      </c>
      <c r="Q1184" s="44" t="str">
        <f t="shared" si="141"/>
        <v/>
      </c>
      <c r="R1184" s="2"/>
      <c r="S1184" s="12"/>
    </row>
    <row r="1185" spans="16:19" x14ac:dyDescent="0.35">
      <c r="P1185" s="44" t="str">
        <f t="shared" si="140"/>
        <v/>
      </c>
      <c r="Q1185" s="44" t="str">
        <f t="shared" si="141"/>
        <v/>
      </c>
      <c r="R1185" s="2"/>
      <c r="S1185" s="12"/>
    </row>
    <row r="1186" spans="16:19" x14ac:dyDescent="0.35">
      <c r="P1186" s="44" t="str">
        <f t="shared" si="140"/>
        <v/>
      </c>
      <c r="Q1186" s="44" t="str">
        <f t="shared" si="141"/>
        <v/>
      </c>
      <c r="R1186" s="2"/>
      <c r="S1186" s="12"/>
    </row>
    <row r="1187" spans="16:19" x14ac:dyDescent="0.35">
      <c r="P1187" s="44" t="str">
        <f t="shared" si="140"/>
        <v/>
      </c>
      <c r="Q1187" s="44" t="str">
        <f t="shared" si="141"/>
        <v/>
      </c>
      <c r="R1187" s="2"/>
      <c r="S1187" s="12"/>
    </row>
    <row r="1188" spans="16:19" x14ac:dyDescent="0.35">
      <c r="P1188" s="44" t="str">
        <f t="shared" si="140"/>
        <v/>
      </c>
      <c r="Q1188" s="44" t="str">
        <f t="shared" si="141"/>
        <v/>
      </c>
      <c r="R1188" s="2"/>
      <c r="S1188" s="12"/>
    </row>
    <row r="1189" spans="16:19" x14ac:dyDescent="0.35">
      <c r="P1189" s="44" t="str">
        <f t="shared" si="140"/>
        <v/>
      </c>
      <c r="Q1189" s="44" t="str">
        <f t="shared" si="141"/>
        <v/>
      </c>
      <c r="R1189" s="2"/>
      <c r="S1189" s="12"/>
    </row>
    <row r="1190" spans="16:19" x14ac:dyDescent="0.35">
      <c r="P1190" s="44" t="str">
        <f t="shared" si="140"/>
        <v/>
      </c>
      <c r="Q1190" s="44" t="str">
        <f t="shared" si="141"/>
        <v/>
      </c>
      <c r="R1190" s="2"/>
      <c r="S1190" s="12"/>
    </row>
    <row r="1191" spans="16:19" x14ac:dyDescent="0.35">
      <c r="P1191" s="44" t="str">
        <f t="shared" si="140"/>
        <v/>
      </c>
      <c r="Q1191" s="44" t="str">
        <f t="shared" si="141"/>
        <v/>
      </c>
      <c r="R1191" s="2"/>
      <c r="S1191" s="12"/>
    </row>
    <row r="1192" spans="16:19" x14ac:dyDescent="0.35">
      <c r="P1192" s="44" t="str">
        <f t="shared" si="140"/>
        <v/>
      </c>
      <c r="Q1192" s="44" t="str">
        <f t="shared" si="141"/>
        <v/>
      </c>
      <c r="R1192" s="2"/>
      <c r="S1192" s="12"/>
    </row>
    <row r="1193" spans="16:19" x14ac:dyDescent="0.35">
      <c r="P1193" s="44" t="str">
        <f t="shared" si="140"/>
        <v/>
      </c>
      <c r="Q1193" s="44" t="str">
        <f t="shared" si="141"/>
        <v/>
      </c>
      <c r="R1193" s="2"/>
      <c r="S1193" s="12"/>
    </row>
    <row r="1194" spans="16:19" x14ac:dyDescent="0.35">
      <c r="P1194" s="44" t="str">
        <f t="shared" si="140"/>
        <v/>
      </c>
      <c r="Q1194" s="44" t="str">
        <f t="shared" si="141"/>
        <v/>
      </c>
      <c r="R1194" s="2"/>
      <c r="S1194" s="12"/>
    </row>
    <row r="1195" spans="16:19" x14ac:dyDescent="0.35">
      <c r="P1195" s="44" t="str">
        <f t="shared" si="140"/>
        <v/>
      </c>
      <c r="Q1195" s="44" t="str">
        <f t="shared" si="141"/>
        <v/>
      </c>
      <c r="R1195" s="2"/>
      <c r="S1195" s="12"/>
    </row>
    <row r="1196" spans="16:19" x14ac:dyDescent="0.35">
      <c r="P1196" s="44" t="str">
        <f t="shared" si="140"/>
        <v/>
      </c>
      <c r="Q1196" s="44" t="str">
        <f t="shared" si="141"/>
        <v/>
      </c>
      <c r="R1196" s="2"/>
      <c r="S1196" s="12"/>
    </row>
    <row r="1197" spans="16:19" x14ac:dyDescent="0.35">
      <c r="P1197" s="44" t="str">
        <f t="shared" si="140"/>
        <v/>
      </c>
      <c r="Q1197" s="44" t="str">
        <f t="shared" si="141"/>
        <v/>
      </c>
      <c r="R1197" s="2"/>
      <c r="S1197" s="12"/>
    </row>
    <row r="1198" spans="16:19" x14ac:dyDescent="0.35">
      <c r="P1198" s="44" t="str">
        <f t="shared" si="140"/>
        <v/>
      </c>
      <c r="Q1198" s="44" t="str">
        <f t="shared" si="141"/>
        <v/>
      </c>
      <c r="R1198" s="2"/>
      <c r="S1198" s="12"/>
    </row>
    <row r="1199" spans="16:19" x14ac:dyDescent="0.35">
      <c r="P1199" s="44" t="str">
        <f t="shared" si="140"/>
        <v/>
      </c>
      <c r="Q1199" s="44" t="str">
        <f t="shared" si="141"/>
        <v/>
      </c>
      <c r="R1199" s="2"/>
      <c r="S1199" s="12"/>
    </row>
    <row r="1200" spans="16:19" x14ac:dyDescent="0.35">
      <c r="P1200" s="44" t="str">
        <f t="shared" si="140"/>
        <v/>
      </c>
      <c r="Q1200" s="44" t="str">
        <f t="shared" si="141"/>
        <v/>
      </c>
      <c r="R1200" s="2"/>
      <c r="S1200" s="12"/>
    </row>
    <row r="1201" spans="16:19" x14ac:dyDescent="0.35">
      <c r="P1201" s="44" t="str">
        <f t="shared" si="140"/>
        <v/>
      </c>
      <c r="Q1201" s="44" t="str">
        <f t="shared" si="141"/>
        <v/>
      </c>
      <c r="R1201" s="2"/>
      <c r="S1201" s="12"/>
    </row>
    <row r="1202" spans="16:19" x14ac:dyDescent="0.35">
      <c r="P1202" s="44" t="str">
        <f t="shared" si="140"/>
        <v/>
      </c>
      <c r="Q1202" s="44" t="str">
        <f t="shared" si="141"/>
        <v/>
      </c>
      <c r="R1202" s="2"/>
      <c r="S1202" s="12"/>
    </row>
    <row r="1203" spans="16:19" x14ac:dyDescent="0.35">
      <c r="P1203" s="44" t="str">
        <f t="shared" si="140"/>
        <v/>
      </c>
      <c r="Q1203" s="44" t="str">
        <f t="shared" si="141"/>
        <v/>
      </c>
      <c r="R1203" s="2"/>
      <c r="S1203" s="12"/>
    </row>
    <row r="1204" spans="16:19" x14ac:dyDescent="0.35">
      <c r="P1204" s="44" t="str">
        <f t="shared" si="140"/>
        <v/>
      </c>
      <c r="Q1204" s="44" t="str">
        <f t="shared" si="141"/>
        <v/>
      </c>
      <c r="R1204" s="2"/>
      <c r="S1204" s="12"/>
    </row>
    <row r="1205" spans="16:19" x14ac:dyDescent="0.35">
      <c r="P1205" s="44" t="str">
        <f t="shared" si="140"/>
        <v/>
      </c>
      <c r="Q1205" s="44" t="str">
        <f t="shared" si="141"/>
        <v/>
      </c>
      <c r="R1205" s="2"/>
      <c r="S1205" s="12"/>
    </row>
    <row r="1206" spans="16:19" x14ac:dyDescent="0.35">
      <c r="P1206" s="44" t="str">
        <f t="shared" si="140"/>
        <v/>
      </c>
      <c r="Q1206" s="44" t="str">
        <f t="shared" si="141"/>
        <v/>
      </c>
      <c r="R1206" s="2"/>
      <c r="S1206" s="12"/>
    </row>
    <row r="1207" spans="16:19" x14ac:dyDescent="0.35">
      <c r="P1207" s="44" t="str">
        <f t="shared" si="140"/>
        <v/>
      </c>
      <c r="Q1207" s="44" t="str">
        <f t="shared" si="141"/>
        <v/>
      </c>
      <c r="R1207" s="2"/>
      <c r="S1207" s="12"/>
    </row>
    <row r="1208" spans="16:19" x14ac:dyDescent="0.35">
      <c r="P1208" s="44" t="str">
        <f t="shared" si="140"/>
        <v/>
      </c>
      <c r="Q1208" s="44" t="str">
        <f t="shared" si="141"/>
        <v/>
      </c>
      <c r="R1208" s="2"/>
      <c r="S1208" s="12"/>
    </row>
    <row r="1209" spans="16:19" x14ac:dyDescent="0.35">
      <c r="P1209" s="44" t="str">
        <f t="shared" si="140"/>
        <v/>
      </c>
      <c r="Q1209" s="44" t="str">
        <f t="shared" si="141"/>
        <v/>
      </c>
      <c r="R1209" s="2"/>
      <c r="S1209" s="12"/>
    </row>
    <row r="1210" spans="16:19" x14ac:dyDescent="0.35">
      <c r="P1210" s="44" t="str">
        <f t="shared" si="140"/>
        <v/>
      </c>
      <c r="Q1210" s="44" t="str">
        <f t="shared" si="141"/>
        <v/>
      </c>
      <c r="R1210" s="2"/>
      <c r="S1210" s="12"/>
    </row>
    <row r="1211" spans="16:19" x14ac:dyDescent="0.35">
      <c r="P1211" s="44" t="str">
        <f t="shared" si="140"/>
        <v/>
      </c>
      <c r="Q1211" s="44" t="str">
        <f t="shared" si="141"/>
        <v/>
      </c>
      <c r="R1211" s="2"/>
      <c r="S1211" s="12"/>
    </row>
    <row r="1212" spans="16:19" x14ac:dyDescent="0.35">
      <c r="P1212" s="44" t="str">
        <f t="shared" si="140"/>
        <v/>
      </c>
      <c r="Q1212" s="44" t="str">
        <f t="shared" si="141"/>
        <v/>
      </c>
      <c r="R1212" s="2"/>
      <c r="S1212" s="12"/>
    </row>
    <row r="1213" spans="16:19" x14ac:dyDescent="0.35">
      <c r="P1213" s="44" t="str">
        <f t="shared" si="140"/>
        <v/>
      </c>
      <c r="Q1213" s="44" t="str">
        <f t="shared" si="141"/>
        <v/>
      </c>
      <c r="R1213" s="2"/>
      <c r="S1213" s="12"/>
    </row>
    <row r="1214" spans="16:19" x14ac:dyDescent="0.35">
      <c r="P1214" s="44" t="str">
        <f t="shared" si="140"/>
        <v/>
      </c>
      <c r="Q1214" s="44" t="str">
        <f t="shared" si="141"/>
        <v/>
      </c>
      <c r="R1214" s="2"/>
      <c r="S1214" s="12"/>
    </row>
    <row r="1215" spans="16:19" x14ac:dyDescent="0.35">
      <c r="P1215" s="44" t="str">
        <f t="shared" si="140"/>
        <v/>
      </c>
      <c r="Q1215" s="44" t="str">
        <f t="shared" si="141"/>
        <v/>
      </c>
      <c r="R1215" s="2"/>
      <c r="S1215" s="12"/>
    </row>
    <row r="1216" spans="16:19" x14ac:dyDescent="0.35">
      <c r="P1216" s="44" t="str">
        <f t="shared" si="140"/>
        <v/>
      </c>
      <c r="Q1216" s="44" t="str">
        <f t="shared" si="141"/>
        <v/>
      </c>
      <c r="R1216" s="2"/>
      <c r="S1216" s="12"/>
    </row>
    <row r="1217" spans="16:19" x14ac:dyDescent="0.35">
      <c r="P1217" s="44" t="str">
        <f t="shared" si="140"/>
        <v/>
      </c>
      <c r="Q1217" s="44" t="str">
        <f t="shared" si="141"/>
        <v/>
      </c>
      <c r="R1217" s="2"/>
      <c r="S1217" s="12"/>
    </row>
    <row r="1218" spans="16:19" x14ac:dyDescent="0.35">
      <c r="P1218" s="44" t="str">
        <f t="shared" si="140"/>
        <v/>
      </c>
      <c r="Q1218" s="44" t="str">
        <f t="shared" si="141"/>
        <v/>
      </c>
      <c r="R1218" s="2"/>
      <c r="S1218" s="12"/>
    </row>
    <row r="1219" spans="16:19" x14ac:dyDescent="0.35">
      <c r="P1219" s="44" t="str">
        <f t="shared" si="140"/>
        <v/>
      </c>
      <c r="Q1219" s="44" t="str">
        <f t="shared" si="141"/>
        <v/>
      </c>
      <c r="R1219" s="2"/>
      <c r="S1219" s="12"/>
    </row>
    <row r="1220" spans="16:19" x14ac:dyDescent="0.35">
      <c r="P1220" s="44" t="str">
        <f t="shared" si="140"/>
        <v/>
      </c>
      <c r="Q1220" s="44" t="str">
        <f t="shared" si="141"/>
        <v/>
      </c>
      <c r="R1220" s="2"/>
      <c r="S1220" s="12"/>
    </row>
    <row r="1221" spans="16:19" x14ac:dyDescent="0.35">
      <c r="P1221" s="44" t="str">
        <f t="shared" si="140"/>
        <v/>
      </c>
      <c r="Q1221" s="44" t="str">
        <f t="shared" si="141"/>
        <v/>
      </c>
      <c r="R1221" s="2"/>
      <c r="S1221" s="12"/>
    </row>
    <row r="1222" spans="16:19" x14ac:dyDescent="0.35">
      <c r="P1222" s="44" t="str">
        <f t="shared" si="140"/>
        <v/>
      </c>
      <c r="Q1222" s="44" t="str">
        <f t="shared" si="141"/>
        <v/>
      </c>
      <c r="R1222" s="2"/>
      <c r="S1222" s="12"/>
    </row>
    <row r="1223" spans="16:19" x14ac:dyDescent="0.35">
      <c r="P1223" s="44" t="str">
        <f t="shared" ref="P1223:P1286" si="142">IF(G1223="","",D1223/B1223)</f>
        <v/>
      </c>
      <c r="Q1223" s="44" t="str">
        <f t="shared" si="141"/>
        <v/>
      </c>
      <c r="R1223" s="2"/>
      <c r="S1223" s="12"/>
    </row>
    <row r="1224" spans="16:19" x14ac:dyDescent="0.35">
      <c r="P1224" s="44" t="str">
        <f t="shared" si="142"/>
        <v/>
      </c>
      <c r="Q1224" s="44" t="str">
        <f t="shared" ref="Q1224:Q1287" si="143">IF(G1224="","", (E1224-E1223)/E1223)</f>
        <v/>
      </c>
      <c r="R1224" s="2"/>
      <c r="S1224" s="12"/>
    </row>
    <row r="1225" spans="16:19" x14ac:dyDescent="0.35">
      <c r="P1225" s="44" t="str">
        <f t="shared" si="142"/>
        <v/>
      </c>
      <c r="Q1225" s="44" t="str">
        <f t="shared" si="143"/>
        <v/>
      </c>
      <c r="R1225" s="2"/>
      <c r="S1225" s="12"/>
    </row>
    <row r="1226" spans="16:19" x14ac:dyDescent="0.35">
      <c r="P1226" s="44" t="str">
        <f t="shared" si="142"/>
        <v/>
      </c>
      <c r="Q1226" s="44" t="str">
        <f t="shared" si="143"/>
        <v/>
      </c>
      <c r="R1226" s="2"/>
      <c r="S1226" s="12"/>
    </row>
    <row r="1227" spans="16:19" x14ac:dyDescent="0.35">
      <c r="P1227" s="44" t="str">
        <f t="shared" si="142"/>
        <v/>
      </c>
      <c r="Q1227" s="44" t="str">
        <f t="shared" si="143"/>
        <v/>
      </c>
      <c r="R1227" s="2"/>
      <c r="S1227" s="12"/>
    </row>
    <row r="1228" spans="16:19" x14ac:dyDescent="0.35">
      <c r="P1228" s="44" t="str">
        <f t="shared" si="142"/>
        <v/>
      </c>
      <c r="Q1228" s="44" t="str">
        <f t="shared" si="143"/>
        <v/>
      </c>
      <c r="R1228" s="2"/>
      <c r="S1228" s="12"/>
    </row>
    <row r="1229" spans="16:19" x14ac:dyDescent="0.35">
      <c r="P1229" s="44" t="str">
        <f t="shared" si="142"/>
        <v/>
      </c>
      <c r="Q1229" s="44" t="str">
        <f t="shared" si="143"/>
        <v/>
      </c>
      <c r="R1229" s="2"/>
      <c r="S1229" s="12"/>
    </row>
    <row r="1230" spans="16:19" x14ac:dyDescent="0.35">
      <c r="P1230" s="44" t="str">
        <f t="shared" si="142"/>
        <v/>
      </c>
      <c r="Q1230" s="44" t="str">
        <f t="shared" si="143"/>
        <v/>
      </c>
      <c r="R1230" s="2"/>
      <c r="S1230" s="12"/>
    </row>
    <row r="1231" spans="16:19" x14ac:dyDescent="0.35">
      <c r="P1231" s="44" t="str">
        <f t="shared" si="142"/>
        <v/>
      </c>
      <c r="Q1231" s="44" t="str">
        <f t="shared" si="143"/>
        <v/>
      </c>
      <c r="R1231" s="2"/>
      <c r="S1231" s="12"/>
    </row>
    <row r="1232" spans="16:19" x14ac:dyDescent="0.35">
      <c r="P1232" s="44" t="str">
        <f t="shared" si="142"/>
        <v/>
      </c>
      <c r="Q1232" s="44" t="str">
        <f t="shared" si="143"/>
        <v/>
      </c>
      <c r="R1232" s="2"/>
      <c r="S1232" s="12"/>
    </row>
    <row r="1233" spans="16:19" x14ac:dyDescent="0.35">
      <c r="P1233" s="44" t="str">
        <f t="shared" si="142"/>
        <v/>
      </c>
      <c r="Q1233" s="44" t="str">
        <f t="shared" si="143"/>
        <v/>
      </c>
      <c r="R1233" s="2"/>
      <c r="S1233" s="12"/>
    </row>
    <row r="1234" spans="16:19" x14ac:dyDescent="0.35">
      <c r="P1234" s="44" t="str">
        <f t="shared" si="142"/>
        <v/>
      </c>
      <c r="Q1234" s="44" t="str">
        <f t="shared" si="143"/>
        <v/>
      </c>
      <c r="R1234" s="2"/>
      <c r="S1234" s="12"/>
    </row>
    <row r="1235" spans="16:19" x14ac:dyDescent="0.35">
      <c r="P1235" s="44" t="str">
        <f t="shared" si="142"/>
        <v/>
      </c>
      <c r="Q1235" s="44" t="str">
        <f t="shared" si="143"/>
        <v/>
      </c>
      <c r="R1235" s="2"/>
      <c r="S1235" s="12"/>
    </row>
    <row r="1236" spans="16:19" x14ac:dyDescent="0.35">
      <c r="P1236" s="44" t="str">
        <f t="shared" si="142"/>
        <v/>
      </c>
      <c r="Q1236" s="44" t="str">
        <f t="shared" si="143"/>
        <v/>
      </c>
      <c r="R1236" s="2"/>
      <c r="S1236" s="12"/>
    </row>
    <row r="1237" spans="16:19" x14ac:dyDescent="0.35">
      <c r="P1237" s="44" t="str">
        <f t="shared" si="142"/>
        <v/>
      </c>
      <c r="Q1237" s="44" t="str">
        <f t="shared" si="143"/>
        <v/>
      </c>
      <c r="R1237" s="2"/>
      <c r="S1237" s="12"/>
    </row>
    <row r="1238" spans="16:19" x14ac:dyDescent="0.35">
      <c r="P1238" s="44" t="str">
        <f t="shared" si="142"/>
        <v/>
      </c>
      <c r="Q1238" s="44" t="str">
        <f t="shared" si="143"/>
        <v/>
      </c>
      <c r="R1238" s="2"/>
      <c r="S1238" s="12"/>
    </row>
    <row r="1239" spans="16:19" x14ac:dyDescent="0.35">
      <c r="P1239" s="44" t="str">
        <f t="shared" si="142"/>
        <v/>
      </c>
      <c r="Q1239" s="44" t="str">
        <f t="shared" si="143"/>
        <v/>
      </c>
      <c r="R1239" s="2"/>
      <c r="S1239" s="12"/>
    </row>
    <row r="1240" spans="16:19" x14ac:dyDescent="0.35">
      <c r="P1240" s="44" t="str">
        <f t="shared" si="142"/>
        <v/>
      </c>
      <c r="Q1240" s="44" t="str">
        <f t="shared" si="143"/>
        <v/>
      </c>
      <c r="R1240" s="2"/>
      <c r="S1240" s="12"/>
    </row>
    <row r="1241" spans="16:19" x14ac:dyDescent="0.35">
      <c r="P1241" s="44" t="str">
        <f t="shared" si="142"/>
        <v/>
      </c>
      <c r="Q1241" s="44" t="str">
        <f t="shared" si="143"/>
        <v/>
      </c>
      <c r="R1241" s="2"/>
      <c r="S1241" s="12"/>
    </row>
    <row r="1242" spans="16:19" x14ac:dyDescent="0.35">
      <c r="P1242" s="44" t="str">
        <f t="shared" si="142"/>
        <v/>
      </c>
      <c r="Q1242" s="44" t="str">
        <f t="shared" si="143"/>
        <v/>
      </c>
      <c r="R1242" s="2"/>
      <c r="S1242" s="12"/>
    </row>
    <row r="1243" spans="16:19" x14ac:dyDescent="0.35">
      <c r="P1243" s="44" t="str">
        <f t="shared" si="142"/>
        <v/>
      </c>
      <c r="Q1243" s="44" t="str">
        <f t="shared" si="143"/>
        <v/>
      </c>
      <c r="R1243" s="2"/>
      <c r="S1243" s="12"/>
    </row>
    <row r="1244" spans="16:19" x14ac:dyDescent="0.35">
      <c r="P1244" s="44" t="str">
        <f t="shared" si="142"/>
        <v/>
      </c>
      <c r="Q1244" s="44" t="str">
        <f t="shared" si="143"/>
        <v/>
      </c>
      <c r="R1244" s="2"/>
      <c r="S1244" s="12"/>
    </row>
    <row r="1245" spans="16:19" x14ac:dyDescent="0.35">
      <c r="P1245" s="44" t="str">
        <f t="shared" si="142"/>
        <v/>
      </c>
      <c r="Q1245" s="44" t="str">
        <f t="shared" si="143"/>
        <v/>
      </c>
      <c r="R1245" s="2"/>
      <c r="S1245" s="12"/>
    </row>
    <row r="1246" spans="16:19" x14ac:dyDescent="0.35">
      <c r="P1246" s="44" t="str">
        <f t="shared" si="142"/>
        <v/>
      </c>
      <c r="Q1246" s="44" t="str">
        <f t="shared" si="143"/>
        <v/>
      </c>
      <c r="R1246" s="2"/>
      <c r="S1246" s="12"/>
    </row>
    <row r="1247" spans="16:19" x14ac:dyDescent="0.35">
      <c r="P1247" s="44" t="str">
        <f t="shared" si="142"/>
        <v/>
      </c>
      <c r="Q1247" s="44" t="str">
        <f t="shared" si="143"/>
        <v/>
      </c>
      <c r="R1247" s="2"/>
    </row>
    <row r="1248" spans="16:19" x14ac:dyDescent="0.35">
      <c r="P1248" s="44" t="str">
        <f t="shared" si="142"/>
        <v/>
      </c>
      <c r="Q1248" s="44" t="str">
        <f t="shared" si="143"/>
        <v/>
      </c>
      <c r="R1248" s="2"/>
    </row>
    <row r="1249" spans="16:18" x14ac:dyDescent="0.35">
      <c r="P1249" s="44" t="str">
        <f t="shared" si="142"/>
        <v/>
      </c>
      <c r="Q1249" s="44" t="str">
        <f t="shared" si="143"/>
        <v/>
      </c>
      <c r="R1249" s="2"/>
    </row>
    <row r="1250" spans="16:18" x14ac:dyDescent="0.35">
      <c r="P1250" s="44" t="str">
        <f t="shared" si="142"/>
        <v/>
      </c>
      <c r="Q1250" s="44" t="str">
        <f t="shared" si="143"/>
        <v/>
      </c>
      <c r="R1250" s="2"/>
    </row>
    <row r="1251" spans="16:18" x14ac:dyDescent="0.35">
      <c r="P1251" s="44" t="str">
        <f t="shared" si="142"/>
        <v/>
      </c>
      <c r="Q1251" s="44" t="str">
        <f t="shared" si="143"/>
        <v/>
      </c>
      <c r="R1251" s="2"/>
    </row>
    <row r="1252" spans="16:18" x14ac:dyDescent="0.35">
      <c r="P1252" s="44" t="str">
        <f t="shared" si="142"/>
        <v/>
      </c>
      <c r="Q1252" s="44" t="str">
        <f t="shared" si="143"/>
        <v/>
      </c>
      <c r="R1252" s="2"/>
    </row>
    <row r="1253" spans="16:18" x14ac:dyDescent="0.35">
      <c r="P1253" s="44" t="str">
        <f t="shared" si="142"/>
        <v/>
      </c>
      <c r="Q1253" s="44" t="str">
        <f t="shared" si="143"/>
        <v/>
      </c>
      <c r="R1253" s="2"/>
    </row>
    <row r="1254" spans="16:18" x14ac:dyDescent="0.35">
      <c r="P1254" s="44" t="str">
        <f t="shared" si="142"/>
        <v/>
      </c>
      <c r="Q1254" s="44" t="str">
        <f t="shared" si="143"/>
        <v/>
      </c>
      <c r="R1254" s="2"/>
    </row>
    <row r="1255" spans="16:18" x14ac:dyDescent="0.35">
      <c r="P1255" s="44" t="str">
        <f t="shared" si="142"/>
        <v/>
      </c>
      <c r="Q1255" s="44" t="str">
        <f t="shared" si="143"/>
        <v/>
      </c>
      <c r="R1255" s="2"/>
    </row>
    <row r="1256" spans="16:18" x14ac:dyDescent="0.35">
      <c r="P1256" s="44" t="str">
        <f t="shared" si="142"/>
        <v/>
      </c>
      <c r="Q1256" s="44" t="str">
        <f t="shared" si="143"/>
        <v/>
      </c>
      <c r="R1256" s="2"/>
    </row>
    <row r="1257" spans="16:18" x14ac:dyDescent="0.35">
      <c r="P1257" s="44" t="str">
        <f t="shared" si="142"/>
        <v/>
      </c>
      <c r="Q1257" s="44" t="str">
        <f t="shared" si="143"/>
        <v/>
      </c>
      <c r="R1257" s="2"/>
    </row>
    <row r="1258" spans="16:18" x14ac:dyDescent="0.35">
      <c r="P1258" s="44" t="str">
        <f t="shared" si="142"/>
        <v/>
      </c>
      <c r="Q1258" s="44" t="str">
        <f t="shared" si="143"/>
        <v/>
      </c>
      <c r="R1258" s="2"/>
    </row>
    <row r="1259" spans="16:18" x14ac:dyDescent="0.35">
      <c r="P1259" s="44" t="str">
        <f t="shared" si="142"/>
        <v/>
      </c>
      <c r="Q1259" s="44" t="str">
        <f t="shared" si="143"/>
        <v/>
      </c>
      <c r="R1259" s="2"/>
    </row>
    <row r="1260" spans="16:18" x14ac:dyDescent="0.35">
      <c r="P1260" s="44" t="str">
        <f t="shared" si="142"/>
        <v/>
      </c>
      <c r="Q1260" s="44" t="str">
        <f t="shared" si="143"/>
        <v/>
      </c>
      <c r="R1260" s="2"/>
    </row>
    <row r="1261" spans="16:18" x14ac:dyDescent="0.35">
      <c r="P1261" s="44" t="str">
        <f t="shared" si="142"/>
        <v/>
      </c>
      <c r="Q1261" s="44" t="str">
        <f t="shared" si="143"/>
        <v/>
      </c>
      <c r="R1261" s="2"/>
    </row>
    <row r="1262" spans="16:18" x14ac:dyDescent="0.35">
      <c r="P1262" s="44" t="str">
        <f t="shared" si="142"/>
        <v/>
      </c>
      <c r="Q1262" s="44" t="str">
        <f t="shared" si="143"/>
        <v/>
      </c>
      <c r="R1262" s="2"/>
    </row>
    <row r="1263" spans="16:18" x14ac:dyDescent="0.35">
      <c r="P1263" s="44" t="str">
        <f t="shared" si="142"/>
        <v/>
      </c>
      <c r="Q1263" s="44" t="str">
        <f t="shared" si="143"/>
        <v/>
      </c>
      <c r="R1263" s="2"/>
    </row>
    <row r="1264" spans="16:18" x14ac:dyDescent="0.35">
      <c r="P1264" s="44" t="str">
        <f t="shared" si="142"/>
        <v/>
      </c>
      <c r="Q1264" s="44" t="str">
        <f t="shared" si="143"/>
        <v/>
      </c>
      <c r="R1264" s="2"/>
    </row>
    <row r="1265" spans="16:18" x14ac:dyDescent="0.35">
      <c r="P1265" s="44" t="str">
        <f t="shared" si="142"/>
        <v/>
      </c>
      <c r="Q1265" s="44" t="str">
        <f t="shared" si="143"/>
        <v/>
      </c>
      <c r="R1265" s="2"/>
    </row>
    <row r="1266" spans="16:18" x14ac:dyDescent="0.35">
      <c r="P1266" s="44" t="str">
        <f t="shared" si="142"/>
        <v/>
      </c>
      <c r="Q1266" s="44" t="str">
        <f t="shared" si="143"/>
        <v/>
      </c>
      <c r="R1266" s="2"/>
    </row>
    <row r="1267" spans="16:18" x14ac:dyDescent="0.35">
      <c r="P1267" s="44" t="str">
        <f t="shared" si="142"/>
        <v/>
      </c>
      <c r="Q1267" s="44" t="str">
        <f t="shared" si="143"/>
        <v/>
      </c>
      <c r="R1267" s="2"/>
    </row>
    <row r="1268" spans="16:18" x14ac:dyDescent="0.35">
      <c r="P1268" s="44" t="str">
        <f t="shared" si="142"/>
        <v/>
      </c>
      <c r="Q1268" s="44" t="str">
        <f t="shared" si="143"/>
        <v/>
      </c>
      <c r="R1268" s="2"/>
    </row>
    <row r="1269" spans="16:18" x14ac:dyDescent="0.35">
      <c r="P1269" s="44" t="str">
        <f t="shared" si="142"/>
        <v/>
      </c>
      <c r="Q1269" s="44" t="str">
        <f t="shared" si="143"/>
        <v/>
      </c>
      <c r="R1269" s="2"/>
    </row>
    <row r="1270" spans="16:18" x14ac:dyDescent="0.35">
      <c r="P1270" s="44" t="str">
        <f t="shared" si="142"/>
        <v/>
      </c>
      <c r="Q1270" s="44" t="str">
        <f t="shared" si="143"/>
        <v/>
      </c>
      <c r="R1270" s="2"/>
    </row>
    <row r="1271" spans="16:18" x14ac:dyDescent="0.35">
      <c r="P1271" s="44" t="str">
        <f t="shared" si="142"/>
        <v/>
      </c>
      <c r="Q1271" s="44" t="str">
        <f t="shared" si="143"/>
        <v/>
      </c>
      <c r="R1271" s="2"/>
    </row>
    <row r="1272" spans="16:18" x14ac:dyDescent="0.35">
      <c r="P1272" s="44" t="str">
        <f t="shared" si="142"/>
        <v/>
      </c>
      <c r="Q1272" s="44" t="str">
        <f t="shared" si="143"/>
        <v/>
      </c>
      <c r="R1272" s="2"/>
    </row>
    <row r="1273" spans="16:18" x14ac:dyDescent="0.35">
      <c r="P1273" s="44" t="str">
        <f t="shared" si="142"/>
        <v/>
      </c>
      <c r="Q1273" s="44" t="str">
        <f t="shared" si="143"/>
        <v/>
      </c>
      <c r="R1273" s="2"/>
    </row>
    <row r="1274" spans="16:18" x14ac:dyDescent="0.35">
      <c r="P1274" s="44" t="str">
        <f t="shared" si="142"/>
        <v/>
      </c>
      <c r="Q1274" s="44" t="str">
        <f t="shared" si="143"/>
        <v/>
      </c>
      <c r="R1274" s="2"/>
    </row>
    <row r="1275" spans="16:18" x14ac:dyDescent="0.35">
      <c r="P1275" s="44" t="str">
        <f t="shared" si="142"/>
        <v/>
      </c>
      <c r="Q1275" s="44" t="str">
        <f t="shared" si="143"/>
        <v/>
      </c>
      <c r="R1275" s="2"/>
    </row>
    <row r="1276" spans="16:18" x14ac:dyDescent="0.35">
      <c r="P1276" s="44" t="str">
        <f t="shared" si="142"/>
        <v/>
      </c>
      <c r="Q1276" s="44" t="str">
        <f t="shared" si="143"/>
        <v/>
      </c>
      <c r="R1276" s="2"/>
    </row>
    <row r="1277" spans="16:18" x14ac:dyDescent="0.35">
      <c r="P1277" s="44" t="str">
        <f t="shared" si="142"/>
        <v/>
      </c>
      <c r="Q1277" s="44" t="str">
        <f t="shared" si="143"/>
        <v/>
      </c>
      <c r="R1277" s="2"/>
    </row>
    <row r="1278" spans="16:18" x14ac:dyDescent="0.35">
      <c r="P1278" s="44" t="str">
        <f t="shared" si="142"/>
        <v/>
      </c>
      <c r="Q1278" s="44" t="str">
        <f t="shared" si="143"/>
        <v/>
      </c>
      <c r="R1278" s="2"/>
    </row>
    <row r="1279" spans="16:18" x14ac:dyDescent="0.35">
      <c r="P1279" s="44" t="str">
        <f t="shared" si="142"/>
        <v/>
      </c>
      <c r="Q1279" s="44" t="str">
        <f t="shared" si="143"/>
        <v/>
      </c>
      <c r="R1279" s="2"/>
    </row>
    <row r="1280" spans="16:18" x14ac:dyDescent="0.35">
      <c r="P1280" s="44" t="str">
        <f t="shared" si="142"/>
        <v/>
      </c>
      <c r="Q1280" s="44" t="str">
        <f t="shared" si="143"/>
        <v/>
      </c>
      <c r="R1280" s="2"/>
    </row>
    <row r="1281" spans="16:18" x14ac:dyDescent="0.35">
      <c r="P1281" s="44" t="str">
        <f t="shared" si="142"/>
        <v/>
      </c>
      <c r="Q1281" s="44" t="str">
        <f t="shared" si="143"/>
        <v/>
      </c>
      <c r="R1281" s="2"/>
    </row>
    <row r="1282" spans="16:18" x14ac:dyDescent="0.35">
      <c r="P1282" s="44" t="str">
        <f t="shared" si="142"/>
        <v/>
      </c>
      <c r="Q1282" s="44" t="str">
        <f t="shared" si="143"/>
        <v/>
      </c>
      <c r="R1282" s="2"/>
    </row>
    <row r="1283" spans="16:18" x14ac:dyDescent="0.35">
      <c r="P1283" s="44" t="str">
        <f t="shared" si="142"/>
        <v/>
      </c>
      <c r="Q1283" s="44" t="str">
        <f t="shared" si="143"/>
        <v/>
      </c>
      <c r="R1283" s="2"/>
    </row>
    <row r="1284" spans="16:18" x14ac:dyDescent="0.35">
      <c r="P1284" s="44" t="str">
        <f t="shared" si="142"/>
        <v/>
      </c>
      <c r="Q1284" s="44" t="str">
        <f t="shared" si="143"/>
        <v/>
      </c>
      <c r="R1284" s="2"/>
    </row>
    <row r="1285" spans="16:18" x14ac:dyDescent="0.35">
      <c r="P1285" s="44" t="str">
        <f t="shared" si="142"/>
        <v/>
      </c>
      <c r="Q1285" s="44" t="str">
        <f t="shared" si="143"/>
        <v/>
      </c>
      <c r="R1285" s="2"/>
    </row>
    <row r="1286" spans="16:18" x14ac:dyDescent="0.35">
      <c r="P1286" s="44" t="str">
        <f t="shared" si="142"/>
        <v/>
      </c>
      <c r="Q1286" s="44" t="str">
        <f t="shared" si="143"/>
        <v/>
      </c>
      <c r="R1286" s="2"/>
    </row>
    <row r="1287" spans="16:18" x14ac:dyDescent="0.35">
      <c r="P1287" s="44" t="str">
        <f t="shared" ref="P1287:P1350" si="144">IF(G1287="","",D1287/B1287)</f>
        <v/>
      </c>
      <c r="Q1287" s="44" t="str">
        <f t="shared" si="143"/>
        <v/>
      </c>
      <c r="R1287" s="2"/>
    </row>
    <row r="1288" spans="16:18" x14ac:dyDescent="0.35">
      <c r="P1288" s="44" t="str">
        <f t="shared" si="144"/>
        <v/>
      </c>
      <c r="Q1288" s="44" t="str">
        <f t="shared" ref="Q1288:Q1351" si="145">IF(G1288="","", (E1288-E1287)/E1287)</f>
        <v/>
      </c>
      <c r="R1288" s="2"/>
    </row>
    <row r="1289" spans="16:18" x14ac:dyDescent="0.35">
      <c r="P1289" s="44" t="str">
        <f t="shared" si="144"/>
        <v/>
      </c>
      <c r="Q1289" s="44" t="str">
        <f t="shared" si="145"/>
        <v/>
      </c>
      <c r="R1289" s="2"/>
    </row>
    <row r="1290" spans="16:18" x14ac:dyDescent="0.35">
      <c r="P1290" s="44" t="str">
        <f t="shared" si="144"/>
        <v/>
      </c>
      <c r="Q1290" s="44" t="str">
        <f t="shared" si="145"/>
        <v/>
      </c>
      <c r="R1290" s="2"/>
    </row>
    <row r="1291" spans="16:18" x14ac:dyDescent="0.35">
      <c r="P1291" s="44" t="str">
        <f t="shared" si="144"/>
        <v/>
      </c>
      <c r="Q1291" s="44" t="str">
        <f t="shared" si="145"/>
        <v/>
      </c>
      <c r="R1291" s="2"/>
    </row>
    <row r="1292" spans="16:18" x14ac:dyDescent="0.35">
      <c r="P1292" s="44" t="str">
        <f t="shared" si="144"/>
        <v/>
      </c>
      <c r="Q1292" s="44" t="str">
        <f t="shared" si="145"/>
        <v/>
      </c>
      <c r="R1292" s="2"/>
    </row>
    <row r="1293" spans="16:18" x14ac:dyDescent="0.35">
      <c r="P1293" s="44" t="str">
        <f t="shared" si="144"/>
        <v/>
      </c>
      <c r="Q1293" s="44" t="str">
        <f t="shared" si="145"/>
        <v/>
      </c>
      <c r="R1293" s="2"/>
    </row>
    <row r="1294" spans="16:18" x14ac:dyDescent="0.35">
      <c r="P1294" s="44" t="str">
        <f t="shared" si="144"/>
        <v/>
      </c>
      <c r="Q1294" s="44" t="str">
        <f t="shared" si="145"/>
        <v/>
      </c>
      <c r="R1294" s="2"/>
    </row>
    <row r="1295" spans="16:18" x14ac:dyDescent="0.35">
      <c r="P1295" s="44" t="str">
        <f t="shared" si="144"/>
        <v/>
      </c>
      <c r="Q1295" s="44" t="str">
        <f t="shared" si="145"/>
        <v/>
      </c>
      <c r="R1295" s="2"/>
    </row>
    <row r="1296" spans="16:18" x14ac:dyDescent="0.35">
      <c r="P1296" s="44" t="str">
        <f t="shared" si="144"/>
        <v/>
      </c>
      <c r="Q1296" s="44" t="str">
        <f t="shared" si="145"/>
        <v/>
      </c>
      <c r="R1296" s="2"/>
    </row>
    <row r="1297" spans="16:18" x14ac:dyDescent="0.35">
      <c r="P1297" s="44" t="str">
        <f t="shared" si="144"/>
        <v/>
      </c>
      <c r="Q1297" s="44" t="str">
        <f t="shared" si="145"/>
        <v/>
      </c>
      <c r="R1297" s="2"/>
    </row>
    <row r="1298" spans="16:18" x14ac:dyDescent="0.35">
      <c r="P1298" s="44" t="str">
        <f t="shared" si="144"/>
        <v/>
      </c>
      <c r="Q1298" s="44" t="str">
        <f t="shared" si="145"/>
        <v/>
      </c>
      <c r="R1298" s="2"/>
    </row>
    <row r="1299" spans="16:18" x14ac:dyDescent="0.35">
      <c r="P1299" s="44" t="str">
        <f t="shared" si="144"/>
        <v/>
      </c>
      <c r="Q1299" s="44" t="str">
        <f t="shared" si="145"/>
        <v/>
      </c>
      <c r="R1299" s="2"/>
    </row>
    <row r="1300" spans="16:18" x14ac:dyDescent="0.35">
      <c r="P1300" s="44" t="str">
        <f t="shared" si="144"/>
        <v/>
      </c>
      <c r="Q1300" s="44" t="str">
        <f t="shared" si="145"/>
        <v/>
      </c>
      <c r="R1300" s="2"/>
    </row>
    <row r="1301" spans="16:18" x14ac:dyDescent="0.35">
      <c r="P1301" s="44" t="str">
        <f t="shared" si="144"/>
        <v/>
      </c>
      <c r="Q1301" s="44" t="str">
        <f t="shared" si="145"/>
        <v/>
      </c>
      <c r="R1301" s="2"/>
    </row>
    <row r="1302" spans="16:18" x14ac:dyDescent="0.35">
      <c r="P1302" s="44" t="str">
        <f t="shared" si="144"/>
        <v/>
      </c>
      <c r="Q1302" s="44" t="str">
        <f t="shared" si="145"/>
        <v/>
      </c>
      <c r="R1302" s="2"/>
    </row>
    <row r="1303" spans="16:18" x14ac:dyDescent="0.35">
      <c r="P1303" s="44" t="str">
        <f t="shared" si="144"/>
        <v/>
      </c>
      <c r="Q1303" s="44" t="str">
        <f t="shared" si="145"/>
        <v/>
      </c>
      <c r="R1303" s="2"/>
    </row>
    <row r="1304" spans="16:18" x14ac:dyDescent="0.35">
      <c r="P1304" s="44" t="str">
        <f t="shared" si="144"/>
        <v/>
      </c>
      <c r="Q1304" s="44" t="str">
        <f t="shared" si="145"/>
        <v/>
      </c>
      <c r="R1304" s="2"/>
    </row>
    <row r="1305" spans="16:18" x14ac:dyDescent="0.35">
      <c r="P1305" s="44" t="str">
        <f t="shared" si="144"/>
        <v/>
      </c>
      <c r="Q1305" s="44" t="str">
        <f t="shared" si="145"/>
        <v/>
      </c>
      <c r="R1305" s="2"/>
    </row>
    <row r="1306" spans="16:18" x14ac:dyDescent="0.35">
      <c r="P1306" s="44" t="str">
        <f t="shared" si="144"/>
        <v/>
      </c>
      <c r="Q1306" s="44" t="str">
        <f t="shared" si="145"/>
        <v/>
      </c>
      <c r="R1306" s="2"/>
    </row>
    <row r="1307" spans="16:18" x14ac:dyDescent="0.35">
      <c r="P1307" s="44" t="str">
        <f t="shared" si="144"/>
        <v/>
      </c>
      <c r="Q1307" s="44" t="str">
        <f t="shared" si="145"/>
        <v/>
      </c>
      <c r="R1307" s="2"/>
    </row>
    <row r="1308" spans="16:18" x14ac:dyDescent="0.35">
      <c r="P1308" s="44" t="str">
        <f t="shared" si="144"/>
        <v/>
      </c>
      <c r="Q1308" s="44" t="str">
        <f t="shared" si="145"/>
        <v/>
      </c>
      <c r="R1308" s="2"/>
    </row>
    <row r="1309" spans="16:18" x14ac:dyDescent="0.35">
      <c r="P1309" s="44" t="str">
        <f t="shared" si="144"/>
        <v/>
      </c>
      <c r="Q1309" s="44" t="str">
        <f t="shared" si="145"/>
        <v/>
      </c>
      <c r="R1309" s="2"/>
    </row>
    <row r="1310" spans="16:18" x14ac:dyDescent="0.35">
      <c r="P1310" s="44" t="str">
        <f t="shared" si="144"/>
        <v/>
      </c>
      <c r="Q1310" s="44" t="str">
        <f t="shared" si="145"/>
        <v/>
      </c>
      <c r="R1310" s="2"/>
    </row>
    <row r="1311" spans="16:18" x14ac:dyDescent="0.35">
      <c r="P1311" s="44" t="str">
        <f t="shared" si="144"/>
        <v/>
      </c>
      <c r="Q1311" s="44" t="str">
        <f t="shared" si="145"/>
        <v/>
      </c>
      <c r="R1311" s="2"/>
    </row>
    <row r="1312" spans="16:18" x14ac:dyDescent="0.35">
      <c r="P1312" s="44" t="str">
        <f t="shared" si="144"/>
        <v/>
      </c>
      <c r="Q1312" s="44" t="str">
        <f t="shared" si="145"/>
        <v/>
      </c>
      <c r="R1312" s="2"/>
    </row>
    <row r="1313" spans="16:18" x14ac:dyDescent="0.35">
      <c r="P1313" s="44" t="str">
        <f t="shared" si="144"/>
        <v/>
      </c>
      <c r="Q1313" s="44" t="str">
        <f t="shared" si="145"/>
        <v/>
      </c>
      <c r="R1313" s="2"/>
    </row>
    <row r="1314" spans="16:18" x14ac:dyDescent="0.35">
      <c r="P1314" s="44" t="str">
        <f t="shared" si="144"/>
        <v/>
      </c>
      <c r="Q1314" s="44" t="str">
        <f t="shared" si="145"/>
        <v/>
      </c>
      <c r="R1314" s="2"/>
    </row>
    <row r="1315" spans="16:18" x14ac:dyDescent="0.35">
      <c r="P1315" s="44" t="str">
        <f t="shared" si="144"/>
        <v/>
      </c>
      <c r="Q1315" s="44" t="str">
        <f t="shared" si="145"/>
        <v/>
      </c>
      <c r="R1315" s="2"/>
    </row>
    <row r="1316" spans="16:18" x14ac:dyDescent="0.35">
      <c r="P1316" s="44" t="str">
        <f t="shared" si="144"/>
        <v/>
      </c>
      <c r="Q1316" s="44" t="str">
        <f t="shared" si="145"/>
        <v/>
      </c>
      <c r="R1316" s="2"/>
    </row>
    <row r="1317" spans="16:18" x14ac:dyDescent="0.35">
      <c r="P1317" s="44" t="str">
        <f t="shared" si="144"/>
        <v/>
      </c>
      <c r="Q1317" s="44" t="str">
        <f t="shared" si="145"/>
        <v/>
      </c>
      <c r="R1317" s="2"/>
    </row>
    <row r="1318" spans="16:18" x14ac:dyDescent="0.35">
      <c r="P1318" s="44" t="str">
        <f t="shared" si="144"/>
        <v/>
      </c>
      <c r="Q1318" s="44" t="str">
        <f t="shared" si="145"/>
        <v/>
      </c>
      <c r="R1318" s="2"/>
    </row>
    <row r="1319" spans="16:18" x14ac:dyDescent="0.35">
      <c r="P1319" s="44" t="str">
        <f t="shared" si="144"/>
        <v/>
      </c>
      <c r="Q1319" s="44" t="str">
        <f t="shared" si="145"/>
        <v/>
      </c>
      <c r="R1319" s="2"/>
    </row>
    <row r="1320" spans="16:18" x14ac:dyDescent="0.35">
      <c r="P1320" s="44" t="str">
        <f t="shared" si="144"/>
        <v/>
      </c>
      <c r="Q1320" s="44" t="str">
        <f t="shared" si="145"/>
        <v/>
      </c>
      <c r="R1320" s="2"/>
    </row>
    <row r="1321" spans="16:18" x14ac:dyDescent="0.35">
      <c r="P1321" s="44" t="str">
        <f t="shared" si="144"/>
        <v/>
      </c>
      <c r="Q1321" s="44" t="str">
        <f t="shared" si="145"/>
        <v/>
      </c>
      <c r="R1321" s="2"/>
    </row>
    <row r="1322" spans="16:18" x14ac:dyDescent="0.35">
      <c r="P1322" s="44" t="str">
        <f t="shared" si="144"/>
        <v/>
      </c>
      <c r="Q1322" s="44" t="str">
        <f t="shared" si="145"/>
        <v/>
      </c>
      <c r="R1322" s="2"/>
    </row>
    <row r="1323" spans="16:18" x14ac:dyDescent="0.35">
      <c r="P1323" s="44" t="str">
        <f t="shared" si="144"/>
        <v/>
      </c>
      <c r="Q1323" s="44" t="str">
        <f t="shared" si="145"/>
        <v/>
      </c>
      <c r="R1323" s="2"/>
    </row>
    <row r="1324" spans="16:18" x14ac:dyDescent="0.35">
      <c r="P1324" s="44" t="str">
        <f t="shared" si="144"/>
        <v/>
      </c>
      <c r="Q1324" s="44" t="str">
        <f t="shared" si="145"/>
        <v/>
      </c>
      <c r="R1324" s="2"/>
    </row>
    <row r="1325" spans="16:18" x14ac:dyDescent="0.35">
      <c r="P1325" s="44" t="str">
        <f t="shared" si="144"/>
        <v/>
      </c>
      <c r="Q1325" s="44" t="str">
        <f t="shared" si="145"/>
        <v/>
      </c>
      <c r="R1325" s="2"/>
    </row>
    <row r="1326" spans="16:18" x14ac:dyDescent="0.35">
      <c r="P1326" s="44" t="str">
        <f t="shared" si="144"/>
        <v/>
      </c>
      <c r="Q1326" s="44" t="str">
        <f t="shared" si="145"/>
        <v/>
      </c>
      <c r="R1326" s="2"/>
    </row>
    <row r="1327" spans="16:18" x14ac:dyDescent="0.35">
      <c r="P1327" s="44" t="str">
        <f t="shared" si="144"/>
        <v/>
      </c>
      <c r="Q1327" s="44" t="str">
        <f t="shared" si="145"/>
        <v/>
      </c>
      <c r="R1327" s="2"/>
    </row>
    <row r="1328" spans="16:18" x14ac:dyDescent="0.35">
      <c r="P1328" s="44" t="str">
        <f t="shared" si="144"/>
        <v/>
      </c>
      <c r="Q1328" s="44" t="str">
        <f t="shared" si="145"/>
        <v/>
      </c>
      <c r="R1328" s="2"/>
    </row>
    <row r="1329" spans="16:18" x14ac:dyDescent="0.35">
      <c r="P1329" s="44" t="str">
        <f t="shared" si="144"/>
        <v/>
      </c>
      <c r="Q1329" s="44" t="str">
        <f t="shared" si="145"/>
        <v/>
      </c>
      <c r="R1329" s="2" t="str">
        <f t="shared" ref="R1329:R1351" si="146">IF(A1329="","",R1328+(R1328*(((1+$F$1)^(1/12)-1))))</f>
        <v/>
      </c>
    </row>
    <row r="1330" spans="16:18" x14ac:dyDescent="0.35">
      <c r="P1330" s="44" t="str">
        <f t="shared" si="144"/>
        <v/>
      </c>
      <c r="Q1330" s="44" t="str">
        <f t="shared" si="145"/>
        <v/>
      </c>
      <c r="R1330" s="2" t="str">
        <f t="shared" si="146"/>
        <v/>
      </c>
    </row>
    <row r="1331" spans="16:18" x14ac:dyDescent="0.35">
      <c r="P1331" s="44" t="str">
        <f t="shared" si="144"/>
        <v/>
      </c>
      <c r="Q1331" s="44" t="str">
        <f t="shared" si="145"/>
        <v/>
      </c>
      <c r="R1331" s="2" t="str">
        <f t="shared" si="146"/>
        <v/>
      </c>
    </row>
    <row r="1332" spans="16:18" x14ac:dyDescent="0.35">
      <c r="P1332" s="44" t="str">
        <f t="shared" si="144"/>
        <v/>
      </c>
      <c r="Q1332" s="44" t="str">
        <f t="shared" si="145"/>
        <v/>
      </c>
      <c r="R1332" s="2" t="str">
        <f t="shared" si="146"/>
        <v/>
      </c>
    </row>
    <row r="1333" spans="16:18" x14ac:dyDescent="0.35">
      <c r="P1333" s="44" t="str">
        <f t="shared" si="144"/>
        <v/>
      </c>
      <c r="Q1333" s="44" t="str">
        <f t="shared" si="145"/>
        <v/>
      </c>
      <c r="R1333" s="2" t="str">
        <f t="shared" si="146"/>
        <v/>
      </c>
    </row>
    <row r="1334" spans="16:18" x14ac:dyDescent="0.35">
      <c r="P1334" s="44" t="str">
        <f t="shared" si="144"/>
        <v/>
      </c>
      <c r="Q1334" s="44" t="str">
        <f t="shared" si="145"/>
        <v/>
      </c>
      <c r="R1334" s="2" t="str">
        <f t="shared" si="146"/>
        <v/>
      </c>
    </row>
    <row r="1335" spans="16:18" x14ac:dyDescent="0.35">
      <c r="P1335" s="44" t="str">
        <f t="shared" si="144"/>
        <v/>
      </c>
      <c r="Q1335" s="44" t="str">
        <f t="shared" si="145"/>
        <v/>
      </c>
      <c r="R1335" s="2" t="str">
        <f t="shared" si="146"/>
        <v/>
      </c>
    </row>
    <row r="1336" spans="16:18" x14ac:dyDescent="0.35">
      <c r="P1336" s="44" t="str">
        <f t="shared" si="144"/>
        <v/>
      </c>
      <c r="Q1336" s="44" t="str">
        <f t="shared" si="145"/>
        <v/>
      </c>
      <c r="R1336" s="2" t="str">
        <f t="shared" si="146"/>
        <v/>
      </c>
    </row>
    <row r="1337" spans="16:18" x14ac:dyDescent="0.35">
      <c r="P1337" s="44" t="str">
        <f t="shared" si="144"/>
        <v/>
      </c>
      <c r="Q1337" s="44" t="str">
        <f t="shared" si="145"/>
        <v/>
      </c>
      <c r="R1337" s="2" t="str">
        <f t="shared" si="146"/>
        <v/>
      </c>
    </row>
    <row r="1338" spans="16:18" x14ac:dyDescent="0.35">
      <c r="P1338" s="44" t="str">
        <f t="shared" si="144"/>
        <v/>
      </c>
      <c r="Q1338" s="44" t="str">
        <f t="shared" si="145"/>
        <v/>
      </c>
      <c r="R1338" s="2" t="str">
        <f t="shared" si="146"/>
        <v/>
      </c>
    </row>
    <row r="1339" spans="16:18" x14ac:dyDescent="0.35">
      <c r="P1339" s="44" t="str">
        <f t="shared" si="144"/>
        <v/>
      </c>
      <c r="Q1339" s="44" t="str">
        <f t="shared" si="145"/>
        <v/>
      </c>
      <c r="R1339" s="2" t="str">
        <f t="shared" si="146"/>
        <v/>
      </c>
    </row>
    <row r="1340" spans="16:18" x14ac:dyDescent="0.35">
      <c r="P1340" s="44" t="str">
        <f t="shared" si="144"/>
        <v/>
      </c>
      <c r="Q1340" s="44" t="str">
        <f t="shared" si="145"/>
        <v/>
      </c>
      <c r="R1340" s="2" t="str">
        <f t="shared" si="146"/>
        <v/>
      </c>
    </row>
    <row r="1341" spans="16:18" x14ac:dyDescent="0.35">
      <c r="P1341" s="44" t="str">
        <f t="shared" si="144"/>
        <v/>
      </c>
      <c r="Q1341" s="44" t="str">
        <f t="shared" si="145"/>
        <v/>
      </c>
      <c r="R1341" s="2" t="str">
        <f t="shared" si="146"/>
        <v/>
      </c>
    </row>
    <row r="1342" spans="16:18" x14ac:dyDescent="0.35">
      <c r="P1342" s="44" t="str">
        <f t="shared" si="144"/>
        <v/>
      </c>
      <c r="Q1342" s="44" t="str">
        <f t="shared" si="145"/>
        <v/>
      </c>
      <c r="R1342" s="2" t="str">
        <f t="shared" si="146"/>
        <v/>
      </c>
    </row>
    <row r="1343" spans="16:18" x14ac:dyDescent="0.35">
      <c r="P1343" s="44" t="str">
        <f t="shared" si="144"/>
        <v/>
      </c>
      <c r="Q1343" s="44" t="str">
        <f t="shared" si="145"/>
        <v/>
      </c>
      <c r="R1343" s="2" t="str">
        <f t="shared" si="146"/>
        <v/>
      </c>
    </row>
    <row r="1344" spans="16:18" x14ac:dyDescent="0.35">
      <c r="P1344" s="44" t="str">
        <f t="shared" si="144"/>
        <v/>
      </c>
      <c r="Q1344" s="44" t="str">
        <f t="shared" si="145"/>
        <v/>
      </c>
      <c r="R1344" s="2" t="str">
        <f t="shared" si="146"/>
        <v/>
      </c>
    </row>
    <row r="1345" spans="16:18" x14ac:dyDescent="0.35">
      <c r="P1345" s="44" t="str">
        <f t="shared" si="144"/>
        <v/>
      </c>
      <c r="Q1345" s="44" t="str">
        <f t="shared" si="145"/>
        <v/>
      </c>
      <c r="R1345" s="2" t="str">
        <f t="shared" si="146"/>
        <v/>
      </c>
    </row>
    <row r="1346" spans="16:18" x14ac:dyDescent="0.35">
      <c r="P1346" s="44" t="str">
        <f t="shared" si="144"/>
        <v/>
      </c>
      <c r="Q1346" s="44" t="str">
        <f t="shared" si="145"/>
        <v/>
      </c>
      <c r="R1346" s="2" t="str">
        <f t="shared" si="146"/>
        <v/>
      </c>
    </row>
    <row r="1347" spans="16:18" x14ac:dyDescent="0.35">
      <c r="P1347" s="44" t="str">
        <f t="shared" si="144"/>
        <v/>
      </c>
      <c r="Q1347" s="44" t="str">
        <f t="shared" si="145"/>
        <v/>
      </c>
      <c r="R1347" s="2" t="str">
        <f t="shared" si="146"/>
        <v/>
      </c>
    </row>
    <row r="1348" spans="16:18" x14ac:dyDescent="0.35">
      <c r="P1348" s="44" t="str">
        <f t="shared" si="144"/>
        <v/>
      </c>
      <c r="Q1348" s="44" t="str">
        <f t="shared" si="145"/>
        <v/>
      </c>
      <c r="R1348" s="2" t="str">
        <f t="shared" si="146"/>
        <v/>
      </c>
    </row>
    <row r="1349" spans="16:18" x14ac:dyDescent="0.35">
      <c r="P1349" s="44" t="str">
        <f t="shared" si="144"/>
        <v/>
      </c>
      <c r="Q1349" s="44" t="str">
        <f t="shared" si="145"/>
        <v/>
      </c>
      <c r="R1349" s="2" t="str">
        <f t="shared" si="146"/>
        <v/>
      </c>
    </row>
    <row r="1350" spans="16:18" x14ac:dyDescent="0.35">
      <c r="P1350" s="44" t="str">
        <f t="shared" si="144"/>
        <v/>
      </c>
      <c r="Q1350" s="44" t="str">
        <f t="shared" si="145"/>
        <v/>
      </c>
      <c r="R1350" s="2" t="str">
        <f t="shared" si="146"/>
        <v/>
      </c>
    </row>
    <row r="1351" spans="16:18" x14ac:dyDescent="0.35">
      <c r="P1351" s="44" t="str">
        <f t="shared" ref="P1351:P1414" si="147">IF(G1351="","",D1351/B1351)</f>
        <v/>
      </c>
      <c r="Q1351" s="44" t="str">
        <f t="shared" si="145"/>
        <v/>
      </c>
      <c r="R1351" s="2" t="str">
        <f t="shared" si="146"/>
        <v/>
      </c>
    </row>
    <row r="1352" spans="16:18" x14ac:dyDescent="0.35">
      <c r="P1352" s="44" t="str">
        <f t="shared" si="147"/>
        <v/>
      </c>
      <c r="Q1352" s="44" t="str">
        <f t="shared" ref="Q1352:Q1415" si="148">IF(G1352="","", (E1352-E1351)/E1351)</f>
        <v/>
      </c>
      <c r="R1352" s="2" t="str">
        <f t="shared" ref="R1352:R1415" si="149">IF(A1352="","",R1351+(R1351*(((1+$F$1)^(1/12)-1))))</f>
        <v/>
      </c>
    </row>
    <row r="1353" spans="16:18" x14ac:dyDescent="0.35">
      <c r="P1353" s="44" t="str">
        <f t="shared" si="147"/>
        <v/>
      </c>
      <c r="Q1353" s="44" t="str">
        <f t="shared" si="148"/>
        <v/>
      </c>
      <c r="R1353" s="2" t="str">
        <f t="shared" si="149"/>
        <v/>
      </c>
    </row>
    <row r="1354" spans="16:18" x14ac:dyDescent="0.35">
      <c r="P1354" s="44" t="str">
        <f t="shared" si="147"/>
        <v/>
      </c>
      <c r="Q1354" s="44" t="str">
        <f t="shared" si="148"/>
        <v/>
      </c>
      <c r="R1354" s="2" t="str">
        <f t="shared" si="149"/>
        <v/>
      </c>
    </row>
    <row r="1355" spans="16:18" x14ac:dyDescent="0.35">
      <c r="P1355" s="44" t="str">
        <f t="shared" si="147"/>
        <v/>
      </c>
      <c r="Q1355" s="44" t="str">
        <f t="shared" si="148"/>
        <v/>
      </c>
      <c r="R1355" s="2" t="str">
        <f t="shared" si="149"/>
        <v/>
      </c>
    </row>
    <row r="1356" spans="16:18" x14ac:dyDescent="0.35">
      <c r="P1356" s="44" t="str">
        <f t="shared" si="147"/>
        <v/>
      </c>
      <c r="Q1356" s="44" t="str">
        <f t="shared" si="148"/>
        <v/>
      </c>
      <c r="R1356" s="2" t="str">
        <f t="shared" si="149"/>
        <v/>
      </c>
    </row>
    <row r="1357" spans="16:18" x14ac:dyDescent="0.35">
      <c r="P1357" s="44" t="str">
        <f t="shared" si="147"/>
        <v/>
      </c>
      <c r="Q1357" s="44" t="str">
        <f t="shared" si="148"/>
        <v/>
      </c>
      <c r="R1357" s="2" t="str">
        <f t="shared" si="149"/>
        <v/>
      </c>
    </row>
    <row r="1358" spans="16:18" x14ac:dyDescent="0.35">
      <c r="P1358" s="44" t="str">
        <f t="shared" si="147"/>
        <v/>
      </c>
      <c r="Q1358" s="44" t="str">
        <f t="shared" si="148"/>
        <v/>
      </c>
      <c r="R1358" s="2" t="str">
        <f t="shared" si="149"/>
        <v/>
      </c>
    </row>
    <row r="1359" spans="16:18" x14ac:dyDescent="0.35">
      <c r="P1359" s="44" t="str">
        <f t="shared" si="147"/>
        <v/>
      </c>
      <c r="Q1359" s="44" t="str">
        <f t="shared" si="148"/>
        <v/>
      </c>
      <c r="R1359" s="2" t="str">
        <f t="shared" si="149"/>
        <v/>
      </c>
    </row>
    <row r="1360" spans="16:18" x14ac:dyDescent="0.35">
      <c r="P1360" s="44" t="str">
        <f t="shared" si="147"/>
        <v/>
      </c>
      <c r="Q1360" s="44" t="str">
        <f t="shared" si="148"/>
        <v/>
      </c>
      <c r="R1360" s="2" t="str">
        <f t="shared" si="149"/>
        <v/>
      </c>
    </row>
    <row r="1361" spans="16:18" x14ac:dyDescent="0.35">
      <c r="P1361" s="44" t="str">
        <f t="shared" si="147"/>
        <v/>
      </c>
      <c r="Q1361" s="44" t="str">
        <f t="shared" si="148"/>
        <v/>
      </c>
      <c r="R1361" s="2" t="str">
        <f t="shared" si="149"/>
        <v/>
      </c>
    </row>
    <row r="1362" spans="16:18" x14ac:dyDescent="0.35">
      <c r="P1362" s="44" t="str">
        <f t="shared" si="147"/>
        <v/>
      </c>
      <c r="Q1362" s="44" t="str">
        <f t="shared" si="148"/>
        <v/>
      </c>
      <c r="R1362" s="2" t="str">
        <f t="shared" si="149"/>
        <v/>
      </c>
    </row>
    <row r="1363" spans="16:18" x14ac:dyDescent="0.35">
      <c r="P1363" s="44" t="str">
        <f t="shared" si="147"/>
        <v/>
      </c>
      <c r="Q1363" s="44" t="str">
        <f t="shared" si="148"/>
        <v/>
      </c>
      <c r="R1363" s="2" t="str">
        <f t="shared" si="149"/>
        <v/>
      </c>
    </row>
    <row r="1364" spans="16:18" x14ac:dyDescent="0.35">
      <c r="P1364" s="44" t="str">
        <f t="shared" si="147"/>
        <v/>
      </c>
      <c r="Q1364" s="44" t="str">
        <f t="shared" si="148"/>
        <v/>
      </c>
      <c r="R1364" s="2" t="str">
        <f t="shared" si="149"/>
        <v/>
      </c>
    </row>
    <row r="1365" spans="16:18" x14ac:dyDescent="0.35">
      <c r="P1365" s="44" t="str">
        <f t="shared" si="147"/>
        <v/>
      </c>
      <c r="Q1365" s="44" t="str">
        <f t="shared" si="148"/>
        <v/>
      </c>
      <c r="R1365" s="2" t="str">
        <f t="shared" si="149"/>
        <v/>
      </c>
    </row>
    <row r="1366" spans="16:18" x14ac:dyDescent="0.35">
      <c r="P1366" s="44" t="str">
        <f t="shared" si="147"/>
        <v/>
      </c>
      <c r="Q1366" s="44" t="str">
        <f t="shared" si="148"/>
        <v/>
      </c>
      <c r="R1366" s="2" t="str">
        <f t="shared" si="149"/>
        <v/>
      </c>
    </row>
    <row r="1367" spans="16:18" x14ac:dyDescent="0.35">
      <c r="P1367" s="44" t="str">
        <f t="shared" si="147"/>
        <v/>
      </c>
      <c r="Q1367" s="44" t="str">
        <f t="shared" si="148"/>
        <v/>
      </c>
      <c r="R1367" s="2" t="str">
        <f t="shared" si="149"/>
        <v/>
      </c>
    </row>
    <row r="1368" spans="16:18" x14ac:dyDescent="0.35">
      <c r="P1368" s="44" t="str">
        <f t="shared" si="147"/>
        <v/>
      </c>
      <c r="Q1368" s="44" t="str">
        <f t="shared" si="148"/>
        <v/>
      </c>
      <c r="R1368" s="2" t="str">
        <f t="shared" si="149"/>
        <v/>
      </c>
    </row>
    <row r="1369" spans="16:18" x14ac:dyDescent="0.35">
      <c r="P1369" s="44" t="str">
        <f t="shared" si="147"/>
        <v/>
      </c>
      <c r="Q1369" s="44" t="str">
        <f t="shared" si="148"/>
        <v/>
      </c>
      <c r="R1369" s="2" t="str">
        <f t="shared" si="149"/>
        <v/>
      </c>
    </row>
    <row r="1370" spans="16:18" x14ac:dyDescent="0.35">
      <c r="P1370" s="44" t="str">
        <f t="shared" si="147"/>
        <v/>
      </c>
      <c r="Q1370" s="44" t="str">
        <f t="shared" si="148"/>
        <v/>
      </c>
      <c r="R1370" s="2" t="str">
        <f t="shared" si="149"/>
        <v/>
      </c>
    </row>
    <row r="1371" spans="16:18" x14ac:dyDescent="0.35">
      <c r="P1371" s="44" t="str">
        <f t="shared" si="147"/>
        <v/>
      </c>
      <c r="Q1371" s="44" t="str">
        <f t="shared" si="148"/>
        <v/>
      </c>
      <c r="R1371" s="2" t="str">
        <f t="shared" si="149"/>
        <v/>
      </c>
    </row>
    <row r="1372" spans="16:18" x14ac:dyDescent="0.35">
      <c r="P1372" s="44" t="str">
        <f t="shared" si="147"/>
        <v/>
      </c>
      <c r="Q1372" s="44" t="str">
        <f t="shared" si="148"/>
        <v/>
      </c>
      <c r="R1372" s="2" t="str">
        <f t="shared" si="149"/>
        <v/>
      </c>
    </row>
    <row r="1373" spans="16:18" x14ac:dyDescent="0.35">
      <c r="P1373" s="44" t="str">
        <f t="shared" si="147"/>
        <v/>
      </c>
      <c r="Q1373" s="44" t="str">
        <f t="shared" si="148"/>
        <v/>
      </c>
      <c r="R1373" s="2" t="str">
        <f t="shared" si="149"/>
        <v/>
      </c>
    </row>
    <row r="1374" spans="16:18" x14ac:dyDescent="0.35">
      <c r="P1374" s="44" t="str">
        <f t="shared" si="147"/>
        <v/>
      </c>
      <c r="Q1374" s="44" t="str">
        <f t="shared" si="148"/>
        <v/>
      </c>
      <c r="R1374" s="2" t="str">
        <f t="shared" si="149"/>
        <v/>
      </c>
    </row>
    <row r="1375" spans="16:18" x14ac:dyDescent="0.35">
      <c r="P1375" s="44" t="str">
        <f t="shared" si="147"/>
        <v/>
      </c>
      <c r="Q1375" s="44" t="str">
        <f t="shared" si="148"/>
        <v/>
      </c>
      <c r="R1375" s="2" t="str">
        <f t="shared" si="149"/>
        <v/>
      </c>
    </row>
    <row r="1376" spans="16:18" x14ac:dyDescent="0.35">
      <c r="P1376" s="44" t="str">
        <f t="shared" si="147"/>
        <v/>
      </c>
      <c r="Q1376" s="44" t="str">
        <f t="shared" si="148"/>
        <v/>
      </c>
      <c r="R1376" s="2" t="str">
        <f t="shared" si="149"/>
        <v/>
      </c>
    </row>
    <row r="1377" spans="16:18" x14ac:dyDescent="0.35">
      <c r="P1377" s="44" t="str">
        <f t="shared" si="147"/>
        <v/>
      </c>
      <c r="Q1377" s="44" t="str">
        <f t="shared" si="148"/>
        <v/>
      </c>
      <c r="R1377" s="2" t="str">
        <f t="shared" si="149"/>
        <v/>
      </c>
    </row>
    <row r="1378" spans="16:18" x14ac:dyDescent="0.35">
      <c r="P1378" s="44" t="str">
        <f t="shared" si="147"/>
        <v/>
      </c>
      <c r="Q1378" s="44" t="str">
        <f t="shared" si="148"/>
        <v/>
      </c>
      <c r="R1378" s="2" t="str">
        <f t="shared" si="149"/>
        <v/>
      </c>
    </row>
    <row r="1379" spans="16:18" x14ac:dyDescent="0.35">
      <c r="P1379" s="44" t="str">
        <f t="shared" si="147"/>
        <v/>
      </c>
      <c r="Q1379" s="44" t="str">
        <f t="shared" si="148"/>
        <v/>
      </c>
      <c r="R1379" s="2" t="str">
        <f t="shared" si="149"/>
        <v/>
      </c>
    </row>
    <row r="1380" spans="16:18" x14ac:dyDescent="0.35">
      <c r="P1380" s="44" t="str">
        <f t="shared" si="147"/>
        <v/>
      </c>
      <c r="Q1380" s="44" t="str">
        <f t="shared" si="148"/>
        <v/>
      </c>
      <c r="R1380" s="2" t="str">
        <f t="shared" si="149"/>
        <v/>
      </c>
    </row>
    <row r="1381" spans="16:18" x14ac:dyDescent="0.35">
      <c r="P1381" s="44" t="str">
        <f t="shared" si="147"/>
        <v/>
      </c>
      <c r="Q1381" s="44" t="str">
        <f t="shared" si="148"/>
        <v/>
      </c>
      <c r="R1381" s="2" t="str">
        <f t="shared" si="149"/>
        <v/>
      </c>
    </row>
    <row r="1382" spans="16:18" x14ac:dyDescent="0.35">
      <c r="P1382" s="44" t="str">
        <f t="shared" si="147"/>
        <v/>
      </c>
      <c r="Q1382" s="44" t="str">
        <f t="shared" si="148"/>
        <v/>
      </c>
      <c r="R1382" s="2" t="str">
        <f t="shared" si="149"/>
        <v/>
      </c>
    </row>
    <row r="1383" spans="16:18" x14ac:dyDescent="0.35">
      <c r="P1383" s="44" t="str">
        <f t="shared" si="147"/>
        <v/>
      </c>
      <c r="Q1383" s="44" t="str">
        <f t="shared" si="148"/>
        <v/>
      </c>
      <c r="R1383" s="2" t="str">
        <f t="shared" si="149"/>
        <v/>
      </c>
    </row>
    <row r="1384" spans="16:18" x14ac:dyDescent="0.35">
      <c r="P1384" s="44" t="str">
        <f t="shared" si="147"/>
        <v/>
      </c>
      <c r="Q1384" s="44" t="str">
        <f t="shared" si="148"/>
        <v/>
      </c>
      <c r="R1384" s="2" t="str">
        <f t="shared" si="149"/>
        <v/>
      </c>
    </row>
    <row r="1385" spans="16:18" x14ac:dyDescent="0.35">
      <c r="P1385" s="44" t="str">
        <f t="shared" si="147"/>
        <v/>
      </c>
      <c r="Q1385" s="44" t="str">
        <f t="shared" si="148"/>
        <v/>
      </c>
      <c r="R1385" s="2" t="str">
        <f t="shared" si="149"/>
        <v/>
      </c>
    </row>
    <row r="1386" spans="16:18" x14ac:dyDescent="0.35">
      <c r="P1386" s="44" t="str">
        <f t="shared" si="147"/>
        <v/>
      </c>
      <c r="Q1386" s="44" t="str">
        <f t="shared" si="148"/>
        <v/>
      </c>
      <c r="R1386" s="2" t="str">
        <f t="shared" si="149"/>
        <v/>
      </c>
    </row>
    <row r="1387" spans="16:18" x14ac:dyDescent="0.35">
      <c r="P1387" s="44" t="str">
        <f t="shared" si="147"/>
        <v/>
      </c>
      <c r="Q1387" s="44" t="str">
        <f t="shared" si="148"/>
        <v/>
      </c>
      <c r="R1387" s="2" t="str">
        <f t="shared" si="149"/>
        <v/>
      </c>
    </row>
    <row r="1388" spans="16:18" x14ac:dyDescent="0.35">
      <c r="P1388" s="44" t="str">
        <f t="shared" si="147"/>
        <v/>
      </c>
      <c r="Q1388" s="44" t="str">
        <f t="shared" si="148"/>
        <v/>
      </c>
      <c r="R1388" s="2" t="str">
        <f t="shared" si="149"/>
        <v/>
      </c>
    </row>
    <row r="1389" spans="16:18" x14ac:dyDescent="0.35">
      <c r="P1389" s="44" t="str">
        <f t="shared" si="147"/>
        <v/>
      </c>
      <c r="Q1389" s="44" t="str">
        <f t="shared" si="148"/>
        <v/>
      </c>
      <c r="R1389" s="2" t="str">
        <f t="shared" si="149"/>
        <v/>
      </c>
    </row>
    <row r="1390" spans="16:18" x14ac:dyDescent="0.35">
      <c r="P1390" s="44" t="str">
        <f t="shared" si="147"/>
        <v/>
      </c>
      <c r="Q1390" s="44" t="str">
        <f t="shared" si="148"/>
        <v/>
      </c>
      <c r="R1390" s="2" t="str">
        <f t="shared" si="149"/>
        <v/>
      </c>
    </row>
    <row r="1391" spans="16:18" x14ac:dyDescent="0.35">
      <c r="P1391" s="44" t="str">
        <f t="shared" si="147"/>
        <v/>
      </c>
      <c r="Q1391" s="44" t="str">
        <f t="shared" si="148"/>
        <v/>
      </c>
      <c r="R1391" s="2" t="str">
        <f t="shared" si="149"/>
        <v/>
      </c>
    </row>
    <row r="1392" spans="16:18" x14ac:dyDescent="0.35">
      <c r="P1392" s="44" t="str">
        <f t="shared" si="147"/>
        <v/>
      </c>
      <c r="Q1392" s="44" t="str">
        <f t="shared" si="148"/>
        <v/>
      </c>
      <c r="R1392" s="2" t="str">
        <f t="shared" si="149"/>
        <v/>
      </c>
    </row>
    <row r="1393" spans="16:18" x14ac:dyDescent="0.35">
      <c r="P1393" s="44" t="str">
        <f t="shared" si="147"/>
        <v/>
      </c>
      <c r="Q1393" s="44" t="str">
        <f t="shared" si="148"/>
        <v/>
      </c>
      <c r="R1393" s="2" t="str">
        <f t="shared" si="149"/>
        <v/>
      </c>
    </row>
    <row r="1394" spans="16:18" x14ac:dyDescent="0.35">
      <c r="P1394" s="44" t="str">
        <f t="shared" si="147"/>
        <v/>
      </c>
      <c r="Q1394" s="44" t="str">
        <f t="shared" si="148"/>
        <v/>
      </c>
      <c r="R1394" s="2" t="str">
        <f t="shared" si="149"/>
        <v/>
      </c>
    </row>
    <row r="1395" spans="16:18" x14ac:dyDescent="0.35">
      <c r="P1395" s="44" t="str">
        <f t="shared" si="147"/>
        <v/>
      </c>
      <c r="Q1395" s="44" t="str">
        <f t="shared" si="148"/>
        <v/>
      </c>
      <c r="R1395" s="2" t="str">
        <f t="shared" si="149"/>
        <v/>
      </c>
    </row>
    <row r="1396" spans="16:18" x14ac:dyDescent="0.35">
      <c r="P1396" s="44" t="str">
        <f t="shared" si="147"/>
        <v/>
      </c>
      <c r="Q1396" s="44" t="str">
        <f t="shared" si="148"/>
        <v/>
      </c>
      <c r="R1396" s="2" t="str">
        <f t="shared" si="149"/>
        <v/>
      </c>
    </row>
    <row r="1397" spans="16:18" x14ac:dyDescent="0.35">
      <c r="P1397" s="44" t="str">
        <f t="shared" si="147"/>
        <v/>
      </c>
      <c r="Q1397" s="44" t="str">
        <f t="shared" si="148"/>
        <v/>
      </c>
      <c r="R1397" s="2" t="str">
        <f t="shared" si="149"/>
        <v/>
      </c>
    </row>
    <row r="1398" spans="16:18" x14ac:dyDescent="0.35">
      <c r="P1398" s="44" t="str">
        <f t="shared" si="147"/>
        <v/>
      </c>
      <c r="Q1398" s="44" t="str">
        <f t="shared" si="148"/>
        <v/>
      </c>
      <c r="R1398" s="2" t="str">
        <f t="shared" si="149"/>
        <v/>
      </c>
    </row>
    <row r="1399" spans="16:18" x14ac:dyDescent="0.35">
      <c r="P1399" s="44" t="str">
        <f t="shared" si="147"/>
        <v/>
      </c>
      <c r="Q1399" s="44" t="str">
        <f t="shared" si="148"/>
        <v/>
      </c>
      <c r="R1399" s="2" t="str">
        <f t="shared" si="149"/>
        <v/>
      </c>
    </row>
    <row r="1400" spans="16:18" x14ac:dyDescent="0.35">
      <c r="P1400" s="44" t="str">
        <f t="shared" si="147"/>
        <v/>
      </c>
      <c r="Q1400" s="44" t="str">
        <f t="shared" si="148"/>
        <v/>
      </c>
      <c r="R1400" s="2" t="str">
        <f t="shared" si="149"/>
        <v/>
      </c>
    </row>
    <row r="1401" spans="16:18" x14ac:dyDescent="0.35">
      <c r="P1401" s="44" t="str">
        <f t="shared" si="147"/>
        <v/>
      </c>
      <c r="Q1401" s="44" t="str">
        <f t="shared" si="148"/>
        <v/>
      </c>
      <c r="R1401" s="2" t="str">
        <f t="shared" si="149"/>
        <v/>
      </c>
    </row>
    <row r="1402" spans="16:18" x14ac:dyDescent="0.35">
      <c r="P1402" s="44" t="str">
        <f t="shared" si="147"/>
        <v/>
      </c>
      <c r="Q1402" s="44" t="str">
        <f t="shared" si="148"/>
        <v/>
      </c>
      <c r="R1402" s="2" t="str">
        <f t="shared" si="149"/>
        <v/>
      </c>
    </row>
    <row r="1403" spans="16:18" x14ac:dyDescent="0.35">
      <c r="P1403" s="44" t="str">
        <f t="shared" si="147"/>
        <v/>
      </c>
      <c r="Q1403" s="44" t="str">
        <f t="shared" si="148"/>
        <v/>
      </c>
      <c r="R1403" s="2" t="str">
        <f t="shared" si="149"/>
        <v/>
      </c>
    </row>
    <row r="1404" spans="16:18" x14ac:dyDescent="0.35">
      <c r="P1404" s="44" t="str">
        <f t="shared" si="147"/>
        <v/>
      </c>
      <c r="Q1404" s="44" t="str">
        <f t="shared" si="148"/>
        <v/>
      </c>
      <c r="R1404" s="2" t="str">
        <f t="shared" si="149"/>
        <v/>
      </c>
    </row>
    <row r="1405" spans="16:18" x14ac:dyDescent="0.35">
      <c r="P1405" s="44" t="str">
        <f t="shared" si="147"/>
        <v/>
      </c>
      <c r="Q1405" s="44" t="str">
        <f t="shared" si="148"/>
        <v/>
      </c>
      <c r="R1405" s="2" t="str">
        <f t="shared" si="149"/>
        <v/>
      </c>
    </row>
    <row r="1406" spans="16:18" x14ac:dyDescent="0.35">
      <c r="P1406" s="44" t="str">
        <f t="shared" si="147"/>
        <v/>
      </c>
      <c r="Q1406" s="44" t="str">
        <f t="shared" si="148"/>
        <v/>
      </c>
      <c r="R1406" s="2" t="str">
        <f t="shared" si="149"/>
        <v/>
      </c>
    </row>
    <row r="1407" spans="16:18" x14ac:dyDescent="0.35">
      <c r="P1407" s="44" t="str">
        <f t="shared" si="147"/>
        <v/>
      </c>
      <c r="Q1407" s="44" t="str">
        <f t="shared" si="148"/>
        <v/>
      </c>
      <c r="R1407" s="2" t="str">
        <f t="shared" si="149"/>
        <v/>
      </c>
    </row>
    <row r="1408" spans="16:18" x14ac:dyDescent="0.35">
      <c r="P1408" s="44" t="str">
        <f t="shared" si="147"/>
        <v/>
      </c>
      <c r="Q1408" s="44" t="str">
        <f t="shared" si="148"/>
        <v/>
      </c>
      <c r="R1408" s="2" t="str">
        <f t="shared" si="149"/>
        <v/>
      </c>
    </row>
    <row r="1409" spans="16:18" x14ac:dyDescent="0.35">
      <c r="P1409" s="44" t="str">
        <f t="shared" si="147"/>
        <v/>
      </c>
      <c r="Q1409" s="44" t="str">
        <f t="shared" si="148"/>
        <v/>
      </c>
      <c r="R1409" s="2" t="str">
        <f t="shared" si="149"/>
        <v/>
      </c>
    </row>
    <row r="1410" spans="16:18" x14ac:dyDescent="0.35">
      <c r="P1410" s="44" t="str">
        <f t="shared" si="147"/>
        <v/>
      </c>
      <c r="Q1410" s="44" t="str">
        <f t="shared" si="148"/>
        <v/>
      </c>
      <c r="R1410" s="2" t="str">
        <f t="shared" si="149"/>
        <v/>
      </c>
    </row>
    <row r="1411" spans="16:18" x14ac:dyDescent="0.35">
      <c r="P1411" s="44" t="str">
        <f t="shared" si="147"/>
        <v/>
      </c>
      <c r="Q1411" s="44" t="str">
        <f t="shared" si="148"/>
        <v/>
      </c>
      <c r="R1411" s="2" t="str">
        <f t="shared" si="149"/>
        <v/>
      </c>
    </row>
    <row r="1412" spans="16:18" x14ac:dyDescent="0.35">
      <c r="P1412" s="44" t="str">
        <f t="shared" si="147"/>
        <v/>
      </c>
      <c r="Q1412" s="44" t="str">
        <f t="shared" si="148"/>
        <v/>
      </c>
      <c r="R1412" s="2" t="str">
        <f t="shared" si="149"/>
        <v/>
      </c>
    </row>
    <row r="1413" spans="16:18" x14ac:dyDescent="0.35">
      <c r="P1413" s="44" t="str">
        <f t="shared" si="147"/>
        <v/>
      </c>
      <c r="Q1413" s="44" t="str">
        <f t="shared" si="148"/>
        <v/>
      </c>
      <c r="R1413" s="2" t="str">
        <f t="shared" si="149"/>
        <v/>
      </c>
    </row>
    <row r="1414" spans="16:18" x14ac:dyDescent="0.35">
      <c r="P1414" s="44" t="str">
        <f t="shared" si="147"/>
        <v/>
      </c>
      <c r="Q1414" s="44" t="str">
        <f t="shared" si="148"/>
        <v/>
      </c>
      <c r="R1414" s="2" t="str">
        <f t="shared" si="149"/>
        <v/>
      </c>
    </row>
    <row r="1415" spans="16:18" x14ac:dyDescent="0.35">
      <c r="P1415" s="44" t="str">
        <f t="shared" ref="P1415:P1478" si="150">IF(G1415="","",D1415/B1415)</f>
        <v/>
      </c>
      <c r="Q1415" s="44" t="str">
        <f t="shared" si="148"/>
        <v/>
      </c>
      <c r="R1415" s="2" t="str">
        <f t="shared" si="149"/>
        <v/>
      </c>
    </row>
    <row r="1416" spans="16:18" x14ac:dyDescent="0.35">
      <c r="P1416" s="44" t="str">
        <f t="shared" si="150"/>
        <v/>
      </c>
      <c r="Q1416" s="44" t="str">
        <f t="shared" ref="Q1416:Q1479" si="151">IF(G1416="","", (E1416-E1415)/E1415)</f>
        <v/>
      </c>
      <c r="R1416" s="2" t="str">
        <f t="shared" ref="R1416:R1479" si="152">IF(A1416="","",R1415+(R1415*(((1+$F$1)^(1/12)-1))))</f>
        <v/>
      </c>
    </row>
    <row r="1417" spans="16:18" x14ac:dyDescent="0.35">
      <c r="P1417" s="44" t="str">
        <f t="shared" si="150"/>
        <v/>
      </c>
      <c r="Q1417" s="44" t="str">
        <f t="shared" si="151"/>
        <v/>
      </c>
      <c r="R1417" s="2" t="str">
        <f t="shared" si="152"/>
        <v/>
      </c>
    </row>
    <row r="1418" spans="16:18" x14ac:dyDescent="0.35">
      <c r="P1418" s="44" t="str">
        <f t="shared" si="150"/>
        <v/>
      </c>
      <c r="Q1418" s="44" t="str">
        <f t="shared" si="151"/>
        <v/>
      </c>
      <c r="R1418" s="2" t="str">
        <f t="shared" si="152"/>
        <v/>
      </c>
    </row>
    <row r="1419" spans="16:18" x14ac:dyDescent="0.35">
      <c r="P1419" s="44" t="str">
        <f t="shared" si="150"/>
        <v/>
      </c>
      <c r="Q1419" s="44" t="str">
        <f t="shared" si="151"/>
        <v/>
      </c>
      <c r="R1419" s="2" t="str">
        <f t="shared" si="152"/>
        <v/>
      </c>
    </row>
    <row r="1420" spans="16:18" x14ac:dyDescent="0.35">
      <c r="P1420" s="44" t="str">
        <f t="shared" si="150"/>
        <v/>
      </c>
      <c r="Q1420" s="44" t="str">
        <f t="shared" si="151"/>
        <v/>
      </c>
      <c r="R1420" s="2" t="str">
        <f t="shared" si="152"/>
        <v/>
      </c>
    </row>
    <row r="1421" spans="16:18" x14ac:dyDescent="0.35">
      <c r="P1421" s="44" t="str">
        <f t="shared" si="150"/>
        <v/>
      </c>
      <c r="Q1421" s="44" t="str">
        <f t="shared" si="151"/>
        <v/>
      </c>
      <c r="R1421" s="2" t="str">
        <f t="shared" si="152"/>
        <v/>
      </c>
    </row>
    <row r="1422" spans="16:18" x14ac:dyDescent="0.35">
      <c r="P1422" s="44" t="str">
        <f t="shared" si="150"/>
        <v/>
      </c>
      <c r="Q1422" s="44" t="str">
        <f t="shared" si="151"/>
        <v/>
      </c>
      <c r="R1422" s="2" t="str">
        <f t="shared" si="152"/>
        <v/>
      </c>
    </row>
    <row r="1423" spans="16:18" x14ac:dyDescent="0.35">
      <c r="P1423" s="44" t="str">
        <f t="shared" si="150"/>
        <v/>
      </c>
      <c r="Q1423" s="44" t="str">
        <f t="shared" si="151"/>
        <v/>
      </c>
      <c r="R1423" s="2" t="str">
        <f t="shared" si="152"/>
        <v/>
      </c>
    </row>
    <row r="1424" spans="16:18" x14ac:dyDescent="0.35">
      <c r="P1424" s="44" t="str">
        <f t="shared" si="150"/>
        <v/>
      </c>
      <c r="Q1424" s="44" t="str">
        <f t="shared" si="151"/>
        <v/>
      </c>
      <c r="R1424" s="2" t="str">
        <f t="shared" si="152"/>
        <v/>
      </c>
    </row>
    <row r="1425" spans="16:18" x14ac:dyDescent="0.35">
      <c r="P1425" s="44" t="str">
        <f t="shared" si="150"/>
        <v/>
      </c>
      <c r="Q1425" s="44" t="str">
        <f t="shared" si="151"/>
        <v/>
      </c>
      <c r="R1425" s="2" t="str">
        <f t="shared" si="152"/>
        <v/>
      </c>
    </row>
    <row r="1426" spans="16:18" x14ac:dyDescent="0.35">
      <c r="P1426" s="44" t="str">
        <f t="shared" si="150"/>
        <v/>
      </c>
      <c r="Q1426" s="44" t="str">
        <f t="shared" si="151"/>
        <v/>
      </c>
      <c r="R1426" s="2" t="str">
        <f t="shared" si="152"/>
        <v/>
      </c>
    </row>
    <row r="1427" spans="16:18" x14ac:dyDescent="0.35">
      <c r="P1427" s="44" t="str">
        <f t="shared" si="150"/>
        <v/>
      </c>
      <c r="Q1427" s="44" t="str">
        <f t="shared" si="151"/>
        <v/>
      </c>
      <c r="R1427" s="2" t="str">
        <f t="shared" si="152"/>
        <v/>
      </c>
    </row>
    <row r="1428" spans="16:18" x14ac:dyDescent="0.35">
      <c r="P1428" s="44" t="str">
        <f t="shared" si="150"/>
        <v/>
      </c>
      <c r="Q1428" s="44" t="str">
        <f t="shared" si="151"/>
        <v/>
      </c>
      <c r="R1428" s="2" t="str">
        <f t="shared" si="152"/>
        <v/>
      </c>
    </row>
    <row r="1429" spans="16:18" x14ac:dyDescent="0.35">
      <c r="P1429" s="44" t="str">
        <f t="shared" si="150"/>
        <v/>
      </c>
      <c r="Q1429" s="44" t="str">
        <f t="shared" si="151"/>
        <v/>
      </c>
      <c r="R1429" s="2" t="str">
        <f t="shared" si="152"/>
        <v/>
      </c>
    </row>
    <row r="1430" spans="16:18" x14ac:dyDescent="0.35">
      <c r="P1430" s="44" t="str">
        <f t="shared" si="150"/>
        <v/>
      </c>
      <c r="Q1430" s="44" t="str">
        <f t="shared" si="151"/>
        <v/>
      </c>
      <c r="R1430" s="2" t="str">
        <f t="shared" si="152"/>
        <v/>
      </c>
    </row>
    <row r="1431" spans="16:18" x14ac:dyDescent="0.35">
      <c r="P1431" s="44" t="str">
        <f t="shared" si="150"/>
        <v/>
      </c>
      <c r="Q1431" s="44" t="str">
        <f t="shared" si="151"/>
        <v/>
      </c>
      <c r="R1431" s="2" t="str">
        <f t="shared" si="152"/>
        <v/>
      </c>
    </row>
    <row r="1432" spans="16:18" x14ac:dyDescent="0.35">
      <c r="P1432" s="44" t="str">
        <f t="shared" si="150"/>
        <v/>
      </c>
      <c r="Q1432" s="44" t="str">
        <f t="shared" si="151"/>
        <v/>
      </c>
      <c r="R1432" s="2" t="str">
        <f t="shared" si="152"/>
        <v/>
      </c>
    </row>
    <row r="1433" spans="16:18" x14ac:dyDescent="0.35">
      <c r="P1433" s="44" t="str">
        <f t="shared" si="150"/>
        <v/>
      </c>
      <c r="Q1433" s="44" t="str">
        <f t="shared" si="151"/>
        <v/>
      </c>
      <c r="R1433" s="2" t="str">
        <f t="shared" si="152"/>
        <v/>
      </c>
    </row>
    <row r="1434" spans="16:18" x14ac:dyDescent="0.35">
      <c r="P1434" s="44" t="str">
        <f t="shared" si="150"/>
        <v/>
      </c>
      <c r="Q1434" s="44" t="str">
        <f t="shared" si="151"/>
        <v/>
      </c>
      <c r="R1434" s="2" t="str">
        <f t="shared" si="152"/>
        <v/>
      </c>
    </row>
    <row r="1435" spans="16:18" x14ac:dyDescent="0.35">
      <c r="P1435" s="44" t="str">
        <f t="shared" si="150"/>
        <v/>
      </c>
      <c r="Q1435" s="44" t="str">
        <f t="shared" si="151"/>
        <v/>
      </c>
      <c r="R1435" s="2" t="str">
        <f t="shared" si="152"/>
        <v/>
      </c>
    </row>
    <row r="1436" spans="16:18" x14ac:dyDescent="0.35">
      <c r="P1436" s="44" t="str">
        <f t="shared" si="150"/>
        <v/>
      </c>
      <c r="Q1436" s="44" t="str">
        <f t="shared" si="151"/>
        <v/>
      </c>
      <c r="R1436" s="2" t="str">
        <f t="shared" si="152"/>
        <v/>
      </c>
    </row>
    <row r="1437" spans="16:18" x14ac:dyDescent="0.35">
      <c r="P1437" s="44" t="str">
        <f t="shared" si="150"/>
        <v/>
      </c>
      <c r="Q1437" s="44" t="str">
        <f t="shared" si="151"/>
        <v/>
      </c>
      <c r="R1437" s="2" t="str">
        <f t="shared" si="152"/>
        <v/>
      </c>
    </row>
    <row r="1438" spans="16:18" x14ac:dyDescent="0.35">
      <c r="P1438" s="44" t="str">
        <f t="shared" si="150"/>
        <v/>
      </c>
      <c r="Q1438" s="44" t="str">
        <f t="shared" si="151"/>
        <v/>
      </c>
      <c r="R1438" s="2" t="str">
        <f t="shared" si="152"/>
        <v/>
      </c>
    </row>
    <row r="1439" spans="16:18" x14ac:dyDescent="0.35">
      <c r="P1439" s="44" t="str">
        <f t="shared" si="150"/>
        <v/>
      </c>
      <c r="Q1439" s="44" t="str">
        <f t="shared" si="151"/>
        <v/>
      </c>
      <c r="R1439" s="2" t="str">
        <f t="shared" si="152"/>
        <v/>
      </c>
    </row>
    <row r="1440" spans="16:18" x14ac:dyDescent="0.35">
      <c r="P1440" s="44" t="str">
        <f t="shared" si="150"/>
        <v/>
      </c>
      <c r="Q1440" s="44" t="str">
        <f t="shared" si="151"/>
        <v/>
      </c>
      <c r="R1440" s="2" t="str">
        <f t="shared" si="152"/>
        <v/>
      </c>
    </row>
    <row r="1441" spans="16:18" x14ac:dyDescent="0.35">
      <c r="P1441" s="44" t="str">
        <f t="shared" si="150"/>
        <v/>
      </c>
      <c r="Q1441" s="44" t="str">
        <f t="shared" si="151"/>
        <v/>
      </c>
      <c r="R1441" s="2" t="str">
        <f t="shared" si="152"/>
        <v/>
      </c>
    </row>
    <row r="1442" spans="16:18" x14ac:dyDescent="0.35">
      <c r="P1442" s="44" t="str">
        <f t="shared" si="150"/>
        <v/>
      </c>
      <c r="Q1442" s="44" t="str">
        <f t="shared" si="151"/>
        <v/>
      </c>
      <c r="R1442" s="2" t="str">
        <f t="shared" si="152"/>
        <v/>
      </c>
    </row>
    <row r="1443" spans="16:18" x14ac:dyDescent="0.35">
      <c r="P1443" s="44" t="str">
        <f t="shared" si="150"/>
        <v/>
      </c>
      <c r="Q1443" s="44" t="str">
        <f t="shared" si="151"/>
        <v/>
      </c>
      <c r="R1443" s="2" t="str">
        <f t="shared" si="152"/>
        <v/>
      </c>
    </row>
    <row r="1444" spans="16:18" x14ac:dyDescent="0.35">
      <c r="P1444" s="44" t="str">
        <f t="shared" si="150"/>
        <v/>
      </c>
      <c r="Q1444" s="44" t="str">
        <f t="shared" si="151"/>
        <v/>
      </c>
      <c r="R1444" s="2" t="str">
        <f t="shared" si="152"/>
        <v/>
      </c>
    </row>
    <row r="1445" spans="16:18" x14ac:dyDescent="0.35">
      <c r="P1445" s="44" t="str">
        <f t="shared" si="150"/>
        <v/>
      </c>
      <c r="Q1445" s="44" t="str">
        <f t="shared" si="151"/>
        <v/>
      </c>
      <c r="R1445" s="2" t="str">
        <f t="shared" si="152"/>
        <v/>
      </c>
    </row>
    <row r="1446" spans="16:18" x14ac:dyDescent="0.35">
      <c r="P1446" s="44" t="str">
        <f t="shared" si="150"/>
        <v/>
      </c>
      <c r="Q1446" s="44" t="str">
        <f t="shared" si="151"/>
        <v/>
      </c>
      <c r="R1446" s="2" t="str">
        <f t="shared" si="152"/>
        <v/>
      </c>
    </row>
    <row r="1447" spans="16:18" x14ac:dyDescent="0.35">
      <c r="P1447" s="44" t="str">
        <f t="shared" si="150"/>
        <v/>
      </c>
      <c r="Q1447" s="44" t="str">
        <f t="shared" si="151"/>
        <v/>
      </c>
      <c r="R1447" s="2" t="str">
        <f t="shared" si="152"/>
        <v/>
      </c>
    </row>
    <row r="1448" spans="16:18" x14ac:dyDescent="0.35">
      <c r="P1448" s="44" t="str">
        <f t="shared" si="150"/>
        <v/>
      </c>
      <c r="Q1448" s="44" t="str">
        <f t="shared" si="151"/>
        <v/>
      </c>
      <c r="R1448" s="2" t="str">
        <f t="shared" si="152"/>
        <v/>
      </c>
    </row>
    <row r="1449" spans="16:18" x14ac:dyDescent="0.35">
      <c r="P1449" s="44" t="str">
        <f t="shared" si="150"/>
        <v/>
      </c>
      <c r="Q1449" s="44" t="str">
        <f t="shared" si="151"/>
        <v/>
      </c>
      <c r="R1449" s="2" t="str">
        <f t="shared" si="152"/>
        <v/>
      </c>
    </row>
    <row r="1450" spans="16:18" x14ac:dyDescent="0.35">
      <c r="P1450" s="44" t="str">
        <f t="shared" si="150"/>
        <v/>
      </c>
      <c r="Q1450" s="44" t="str">
        <f t="shared" si="151"/>
        <v/>
      </c>
      <c r="R1450" s="2" t="str">
        <f t="shared" si="152"/>
        <v/>
      </c>
    </row>
    <row r="1451" spans="16:18" x14ac:dyDescent="0.35">
      <c r="P1451" s="44" t="str">
        <f t="shared" si="150"/>
        <v/>
      </c>
      <c r="Q1451" s="44" t="str">
        <f t="shared" si="151"/>
        <v/>
      </c>
      <c r="R1451" s="2" t="str">
        <f t="shared" si="152"/>
        <v/>
      </c>
    </row>
    <row r="1452" spans="16:18" x14ac:dyDescent="0.35">
      <c r="P1452" s="44" t="str">
        <f t="shared" si="150"/>
        <v/>
      </c>
      <c r="Q1452" s="44" t="str">
        <f t="shared" si="151"/>
        <v/>
      </c>
      <c r="R1452" s="2" t="str">
        <f t="shared" si="152"/>
        <v/>
      </c>
    </row>
    <row r="1453" spans="16:18" x14ac:dyDescent="0.35">
      <c r="P1453" s="44" t="str">
        <f t="shared" si="150"/>
        <v/>
      </c>
      <c r="Q1453" s="44" t="str">
        <f t="shared" si="151"/>
        <v/>
      </c>
      <c r="R1453" s="2" t="str">
        <f t="shared" si="152"/>
        <v/>
      </c>
    </row>
    <row r="1454" spans="16:18" x14ac:dyDescent="0.35">
      <c r="P1454" s="44" t="str">
        <f t="shared" si="150"/>
        <v/>
      </c>
      <c r="Q1454" s="44" t="str">
        <f t="shared" si="151"/>
        <v/>
      </c>
      <c r="R1454" s="2" t="str">
        <f t="shared" si="152"/>
        <v/>
      </c>
    </row>
    <row r="1455" spans="16:18" x14ac:dyDescent="0.35">
      <c r="P1455" s="44" t="str">
        <f t="shared" si="150"/>
        <v/>
      </c>
      <c r="Q1455" s="44" t="str">
        <f t="shared" si="151"/>
        <v/>
      </c>
      <c r="R1455" s="2" t="str">
        <f t="shared" si="152"/>
        <v/>
      </c>
    </row>
    <row r="1456" spans="16:18" x14ac:dyDescent="0.35">
      <c r="P1456" s="44" t="str">
        <f t="shared" si="150"/>
        <v/>
      </c>
      <c r="Q1456" s="44" t="str">
        <f t="shared" si="151"/>
        <v/>
      </c>
      <c r="R1456" s="2" t="str">
        <f t="shared" si="152"/>
        <v/>
      </c>
    </row>
    <row r="1457" spans="16:18" x14ac:dyDescent="0.35">
      <c r="P1457" s="44" t="str">
        <f t="shared" si="150"/>
        <v/>
      </c>
      <c r="Q1457" s="44" t="str">
        <f t="shared" si="151"/>
        <v/>
      </c>
      <c r="R1457" s="2" t="str">
        <f t="shared" si="152"/>
        <v/>
      </c>
    </row>
    <row r="1458" spans="16:18" x14ac:dyDescent="0.35">
      <c r="P1458" s="44" t="str">
        <f t="shared" si="150"/>
        <v/>
      </c>
      <c r="Q1458" s="44" t="str">
        <f t="shared" si="151"/>
        <v/>
      </c>
      <c r="R1458" s="2" t="str">
        <f t="shared" si="152"/>
        <v/>
      </c>
    </row>
    <row r="1459" spans="16:18" x14ac:dyDescent="0.35">
      <c r="P1459" s="44" t="str">
        <f t="shared" si="150"/>
        <v/>
      </c>
      <c r="Q1459" s="44" t="str">
        <f t="shared" si="151"/>
        <v/>
      </c>
      <c r="R1459" s="2" t="str">
        <f t="shared" si="152"/>
        <v/>
      </c>
    </row>
    <row r="1460" spans="16:18" x14ac:dyDescent="0.35">
      <c r="P1460" s="44" t="str">
        <f t="shared" si="150"/>
        <v/>
      </c>
      <c r="Q1460" s="44" t="str">
        <f t="shared" si="151"/>
        <v/>
      </c>
      <c r="R1460" s="2" t="str">
        <f t="shared" si="152"/>
        <v/>
      </c>
    </row>
    <row r="1461" spans="16:18" x14ac:dyDescent="0.35">
      <c r="P1461" s="44" t="str">
        <f t="shared" si="150"/>
        <v/>
      </c>
      <c r="Q1461" s="44" t="str">
        <f t="shared" si="151"/>
        <v/>
      </c>
      <c r="R1461" s="2" t="str">
        <f t="shared" si="152"/>
        <v/>
      </c>
    </row>
    <row r="1462" spans="16:18" x14ac:dyDescent="0.35">
      <c r="P1462" s="44" t="str">
        <f t="shared" si="150"/>
        <v/>
      </c>
      <c r="Q1462" s="44" t="str">
        <f t="shared" si="151"/>
        <v/>
      </c>
      <c r="R1462" s="2" t="str">
        <f t="shared" si="152"/>
        <v/>
      </c>
    </row>
    <row r="1463" spans="16:18" x14ac:dyDescent="0.35">
      <c r="P1463" s="44" t="str">
        <f t="shared" si="150"/>
        <v/>
      </c>
      <c r="Q1463" s="44" t="str">
        <f t="shared" si="151"/>
        <v/>
      </c>
      <c r="R1463" s="2" t="str">
        <f t="shared" si="152"/>
        <v/>
      </c>
    </row>
    <row r="1464" spans="16:18" x14ac:dyDescent="0.35">
      <c r="P1464" s="44" t="str">
        <f t="shared" si="150"/>
        <v/>
      </c>
      <c r="Q1464" s="44" t="str">
        <f t="shared" si="151"/>
        <v/>
      </c>
      <c r="R1464" s="2" t="str">
        <f t="shared" si="152"/>
        <v/>
      </c>
    </row>
    <row r="1465" spans="16:18" x14ac:dyDescent="0.35">
      <c r="P1465" s="44" t="str">
        <f t="shared" si="150"/>
        <v/>
      </c>
      <c r="Q1465" s="44" t="str">
        <f t="shared" si="151"/>
        <v/>
      </c>
      <c r="R1465" s="2" t="str">
        <f t="shared" si="152"/>
        <v/>
      </c>
    </row>
    <row r="1466" spans="16:18" x14ac:dyDescent="0.35">
      <c r="P1466" s="44" t="str">
        <f t="shared" si="150"/>
        <v/>
      </c>
      <c r="Q1466" s="44" t="str">
        <f t="shared" si="151"/>
        <v/>
      </c>
      <c r="R1466" s="2" t="str">
        <f t="shared" si="152"/>
        <v/>
      </c>
    </row>
    <row r="1467" spans="16:18" x14ac:dyDescent="0.35">
      <c r="P1467" s="44" t="str">
        <f t="shared" si="150"/>
        <v/>
      </c>
      <c r="Q1467" s="44" t="str">
        <f t="shared" si="151"/>
        <v/>
      </c>
      <c r="R1467" s="2" t="str">
        <f t="shared" si="152"/>
        <v/>
      </c>
    </row>
    <row r="1468" spans="16:18" x14ac:dyDescent="0.35">
      <c r="P1468" s="44" t="str">
        <f t="shared" si="150"/>
        <v/>
      </c>
      <c r="Q1468" s="44" t="str">
        <f t="shared" si="151"/>
        <v/>
      </c>
      <c r="R1468" s="2" t="str">
        <f t="shared" si="152"/>
        <v/>
      </c>
    </row>
    <row r="1469" spans="16:18" x14ac:dyDescent="0.35">
      <c r="P1469" s="44" t="str">
        <f t="shared" si="150"/>
        <v/>
      </c>
      <c r="Q1469" s="44" t="str">
        <f t="shared" si="151"/>
        <v/>
      </c>
      <c r="R1469" s="2" t="str">
        <f t="shared" si="152"/>
        <v/>
      </c>
    </row>
    <row r="1470" spans="16:18" x14ac:dyDescent="0.35">
      <c r="P1470" s="44" t="str">
        <f t="shared" si="150"/>
        <v/>
      </c>
      <c r="Q1470" s="44" t="str">
        <f t="shared" si="151"/>
        <v/>
      </c>
      <c r="R1470" s="2" t="str">
        <f t="shared" si="152"/>
        <v/>
      </c>
    </row>
    <row r="1471" spans="16:18" x14ac:dyDescent="0.35">
      <c r="P1471" s="44" t="str">
        <f t="shared" si="150"/>
        <v/>
      </c>
      <c r="Q1471" s="44" t="str">
        <f t="shared" si="151"/>
        <v/>
      </c>
      <c r="R1471" s="2" t="str">
        <f t="shared" si="152"/>
        <v/>
      </c>
    </row>
    <row r="1472" spans="16:18" x14ac:dyDescent="0.35">
      <c r="P1472" s="44" t="str">
        <f t="shared" si="150"/>
        <v/>
      </c>
      <c r="Q1472" s="44" t="str">
        <f t="shared" si="151"/>
        <v/>
      </c>
      <c r="R1472" s="2" t="str">
        <f t="shared" si="152"/>
        <v/>
      </c>
    </row>
    <row r="1473" spans="16:18" x14ac:dyDescent="0.35">
      <c r="P1473" s="44" t="str">
        <f t="shared" si="150"/>
        <v/>
      </c>
      <c r="Q1473" s="44" t="str">
        <f t="shared" si="151"/>
        <v/>
      </c>
      <c r="R1473" s="2" t="str">
        <f t="shared" si="152"/>
        <v/>
      </c>
    </row>
    <row r="1474" spans="16:18" x14ac:dyDescent="0.35">
      <c r="P1474" s="44" t="str">
        <f t="shared" si="150"/>
        <v/>
      </c>
      <c r="Q1474" s="44" t="str">
        <f t="shared" si="151"/>
        <v/>
      </c>
      <c r="R1474" s="2" t="str">
        <f t="shared" si="152"/>
        <v/>
      </c>
    </row>
    <row r="1475" spans="16:18" x14ac:dyDescent="0.35">
      <c r="P1475" s="44" t="str">
        <f t="shared" si="150"/>
        <v/>
      </c>
      <c r="Q1475" s="44" t="str">
        <f t="shared" si="151"/>
        <v/>
      </c>
      <c r="R1475" s="2" t="str">
        <f t="shared" si="152"/>
        <v/>
      </c>
    </row>
    <row r="1476" spans="16:18" x14ac:dyDescent="0.35">
      <c r="P1476" s="44" t="str">
        <f t="shared" si="150"/>
        <v/>
      </c>
      <c r="Q1476" s="44" t="str">
        <f t="shared" si="151"/>
        <v/>
      </c>
      <c r="R1476" s="2" t="str">
        <f t="shared" si="152"/>
        <v/>
      </c>
    </row>
    <row r="1477" spans="16:18" x14ac:dyDescent="0.35">
      <c r="P1477" s="44" t="str">
        <f t="shared" si="150"/>
        <v/>
      </c>
      <c r="Q1477" s="44" t="str">
        <f t="shared" si="151"/>
        <v/>
      </c>
      <c r="R1477" s="2" t="str">
        <f t="shared" si="152"/>
        <v/>
      </c>
    </row>
    <row r="1478" spans="16:18" x14ac:dyDescent="0.35">
      <c r="P1478" s="44" t="str">
        <f t="shared" si="150"/>
        <v/>
      </c>
      <c r="Q1478" s="44" t="str">
        <f t="shared" si="151"/>
        <v/>
      </c>
      <c r="R1478" s="2" t="str">
        <f t="shared" si="152"/>
        <v/>
      </c>
    </row>
    <row r="1479" spans="16:18" x14ac:dyDescent="0.35">
      <c r="P1479" s="44" t="str">
        <f t="shared" ref="P1479:P1542" si="153">IF(G1479="","",D1479/B1479)</f>
        <v/>
      </c>
      <c r="Q1479" s="44" t="str">
        <f t="shared" si="151"/>
        <v/>
      </c>
      <c r="R1479" s="2" t="str">
        <f t="shared" si="152"/>
        <v/>
      </c>
    </row>
    <row r="1480" spans="16:18" x14ac:dyDescent="0.35">
      <c r="P1480" s="44" t="str">
        <f t="shared" si="153"/>
        <v/>
      </c>
      <c r="Q1480" s="44" t="str">
        <f t="shared" ref="Q1480:Q1543" si="154">IF(G1480="","", (E1480-E1479)/E1479)</f>
        <v/>
      </c>
      <c r="R1480" s="2" t="str">
        <f t="shared" ref="R1480:R1543" si="155">IF(A1480="","",R1479+(R1479*(((1+$F$1)^(1/12)-1))))</f>
        <v/>
      </c>
    </row>
    <row r="1481" spans="16:18" x14ac:dyDescent="0.35">
      <c r="P1481" s="44" t="str">
        <f t="shared" si="153"/>
        <v/>
      </c>
      <c r="Q1481" s="44" t="str">
        <f t="shared" si="154"/>
        <v/>
      </c>
      <c r="R1481" s="2" t="str">
        <f t="shared" si="155"/>
        <v/>
      </c>
    </row>
    <row r="1482" spans="16:18" x14ac:dyDescent="0.35">
      <c r="P1482" s="44" t="str">
        <f t="shared" si="153"/>
        <v/>
      </c>
      <c r="Q1482" s="44" t="str">
        <f t="shared" si="154"/>
        <v/>
      </c>
      <c r="R1482" s="2" t="str">
        <f t="shared" si="155"/>
        <v/>
      </c>
    </row>
    <row r="1483" spans="16:18" x14ac:dyDescent="0.35">
      <c r="P1483" s="44" t="str">
        <f t="shared" si="153"/>
        <v/>
      </c>
      <c r="Q1483" s="44" t="str">
        <f t="shared" si="154"/>
        <v/>
      </c>
      <c r="R1483" s="2" t="str">
        <f t="shared" si="155"/>
        <v/>
      </c>
    </row>
    <row r="1484" spans="16:18" x14ac:dyDescent="0.35">
      <c r="P1484" s="44" t="str">
        <f t="shared" si="153"/>
        <v/>
      </c>
      <c r="Q1484" s="44" t="str">
        <f t="shared" si="154"/>
        <v/>
      </c>
      <c r="R1484" s="2" t="str">
        <f t="shared" si="155"/>
        <v/>
      </c>
    </row>
    <row r="1485" spans="16:18" x14ac:dyDescent="0.35">
      <c r="P1485" s="44" t="str">
        <f t="shared" si="153"/>
        <v/>
      </c>
      <c r="Q1485" s="44" t="str">
        <f t="shared" si="154"/>
        <v/>
      </c>
      <c r="R1485" s="2" t="str">
        <f t="shared" si="155"/>
        <v/>
      </c>
    </row>
    <row r="1486" spans="16:18" x14ac:dyDescent="0.35">
      <c r="P1486" s="44" t="str">
        <f t="shared" si="153"/>
        <v/>
      </c>
      <c r="Q1486" s="44" t="str">
        <f t="shared" si="154"/>
        <v/>
      </c>
      <c r="R1486" s="2" t="str">
        <f t="shared" si="155"/>
        <v/>
      </c>
    </row>
    <row r="1487" spans="16:18" x14ac:dyDescent="0.35">
      <c r="P1487" s="44" t="str">
        <f t="shared" si="153"/>
        <v/>
      </c>
      <c r="Q1487" s="44" t="str">
        <f t="shared" si="154"/>
        <v/>
      </c>
      <c r="R1487" s="2" t="str">
        <f t="shared" si="155"/>
        <v/>
      </c>
    </row>
    <row r="1488" spans="16:18" x14ac:dyDescent="0.35">
      <c r="P1488" s="44" t="str">
        <f t="shared" si="153"/>
        <v/>
      </c>
      <c r="Q1488" s="44" t="str">
        <f t="shared" si="154"/>
        <v/>
      </c>
      <c r="R1488" s="2" t="str">
        <f t="shared" si="155"/>
        <v/>
      </c>
    </row>
    <row r="1489" spans="16:18" x14ac:dyDescent="0.35">
      <c r="P1489" s="44" t="str">
        <f t="shared" si="153"/>
        <v/>
      </c>
      <c r="Q1489" s="44" t="str">
        <f t="shared" si="154"/>
        <v/>
      </c>
      <c r="R1489" s="2" t="str">
        <f t="shared" si="155"/>
        <v/>
      </c>
    </row>
    <row r="1490" spans="16:18" x14ac:dyDescent="0.35">
      <c r="P1490" s="44" t="str">
        <f t="shared" si="153"/>
        <v/>
      </c>
      <c r="Q1490" s="44" t="str">
        <f t="shared" si="154"/>
        <v/>
      </c>
      <c r="R1490" s="2" t="str">
        <f t="shared" si="155"/>
        <v/>
      </c>
    </row>
    <row r="1491" spans="16:18" x14ac:dyDescent="0.35">
      <c r="P1491" s="44" t="str">
        <f t="shared" si="153"/>
        <v/>
      </c>
      <c r="Q1491" s="44" t="str">
        <f t="shared" si="154"/>
        <v/>
      </c>
      <c r="R1491" s="2" t="str">
        <f t="shared" si="155"/>
        <v/>
      </c>
    </row>
    <row r="1492" spans="16:18" x14ac:dyDescent="0.35">
      <c r="P1492" s="44" t="str">
        <f t="shared" si="153"/>
        <v/>
      </c>
      <c r="Q1492" s="44" t="str">
        <f t="shared" si="154"/>
        <v/>
      </c>
      <c r="R1492" s="2" t="str">
        <f t="shared" si="155"/>
        <v/>
      </c>
    </row>
    <row r="1493" spans="16:18" x14ac:dyDescent="0.35">
      <c r="P1493" s="44" t="str">
        <f t="shared" si="153"/>
        <v/>
      </c>
      <c r="Q1493" s="44" t="str">
        <f t="shared" si="154"/>
        <v/>
      </c>
      <c r="R1493" s="2" t="str">
        <f t="shared" si="155"/>
        <v/>
      </c>
    </row>
    <row r="1494" spans="16:18" x14ac:dyDescent="0.35">
      <c r="P1494" s="44" t="str">
        <f t="shared" si="153"/>
        <v/>
      </c>
      <c r="Q1494" s="44" t="str">
        <f t="shared" si="154"/>
        <v/>
      </c>
      <c r="R1494" s="2" t="str">
        <f t="shared" si="155"/>
        <v/>
      </c>
    </row>
    <row r="1495" spans="16:18" x14ac:dyDescent="0.35">
      <c r="P1495" s="44" t="str">
        <f t="shared" si="153"/>
        <v/>
      </c>
      <c r="Q1495" s="44" t="str">
        <f t="shared" si="154"/>
        <v/>
      </c>
      <c r="R1495" s="2" t="str">
        <f t="shared" si="155"/>
        <v/>
      </c>
    </row>
    <row r="1496" spans="16:18" x14ac:dyDescent="0.35">
      <c r="P1496" s="44" t="str">
        <f t="shared" si="153"/>
        <v/>
      </c>
      <c r="Q1496" s="44" t="str">
        <f t="shared" si="154"/>
        <v/>
      </c>
      <c r="R1496" s="2" t="str">
        <f t="shared" si="155"/>
        <v/>
      </c>
    </row>
    <row r="1497" spans="16:18" x14ac:dyDescent="0.35">
      <c r="P1497" s="44" t="str">
        <f t="shared" si="153"/>
        <v/>
      </c>
      <c r="Q1497" s="44" t="str">
        <f t="shared" si="154"/>
        <v/>
      </c>
      <c r="R1497" s="2" t="str">
        <f t="shared" si="155"/>
        <v/>
      </c>
    </row>
    <row r="1498" spans="16:18" x14ac:dyDescent="0.35">
      <c r="P1498" s="44" t="str">
        <f t="shared" si="153"/>
        <v/>
      </c>
      <c r="Q1498" s="44" t="str">
        <f t="shared" si="154"/>
        <v/>
      </c>
      <c r="R1498" s="2" t="str">
        <f t="shared" si="155"/>
        <v/>
      </c>
    </row>
    <row r="1499" spans="16:18" x14ac:dyDescent="0.35">
      <c r="P1499" s="44" t="str">
        <f t="shared" si="153"/>
        <v/>
      </c>
      <c r="Q1499" s="44" t="str">
        <f t="shared" si="154"/>
        <v/>
      </c>
      <c r="R1499" s="2" t="str">
        <f t="shared" si="155"/>
        <v/>
      </c>
    </row>
    <row r="1500" spans="16:18" x14ac:dyDescent="0.35">
      <c r="P1500" s="44" t="str">
        <f t="shared" si="153"/>
        <v/>
      </c>
      <c r="Q1500" s="44" t="str">
        <f t="shared" si="154"/>
        <v/>
      </c>
      <c r="R1500" s="2" t="str">
        <f t="shared" si="155"/>
        <v/>
      </c>
    </row>
    <row r="1501" spans="16:18" x14ac:dyDescent="0.35">
      <c r="P1501" s="44" t="str">
        <f t="shared" si="153"/>
        <v/>
      </c>
      <c r="Q1501" s="44" t="str">
        <f t="shared" si="154"/>
        <v/>
      </c>
      <c r="R1501" s="2" t="str">
        <f t="shared" si="155"/>
        <v/>
      </c>
    </row>
    <row r="1502" spans="16:18" x14ac:dyDescent="0.35">
      <c r="P1502" s="44" t="str">
        <f t="shared" si="153"/>
        <v/>
      </c>
      <c r="Q1502" s="44" t="str">
        <f t="shared" si="154"/>
        <v/>
      </c>
      <c r="R1502" s="2" t="str">
        <f t="shared" si="155"/>
        <v/>
      </c>
    </row>
    <row r="1503" spans="16:18" x14ac:dyDescent="0.35">
      <c r="P1503" s="44" t="str">
        <f t="shared" si="153"/>
        <v/>
      </c>
      <c r="Q1503" s="44" t="str">
        <f t="shared" si="154"/>
        <v/>
      </c>
      <c r="R1503" s="2" t="str">
        <f t="shared" si="155"/>
        <v/>
      </c>
    </row>
    <row r="1504" spans="16:18" x14ac:dyDescent="0.35">
      <c r="P1504" s="44" t="str">
        <f t="shared" si="153"/>
        <v/>
      </c>
      <c r="Q1504" s="44" t="str">
        <f t="shared" si="154"/>
        <v/>
      </c>
      <c r="R1504" s="2" t="str">
        <f t="shared" si="155"/>
        <v/>
      </c>
    </row>
    <row r="1505" spans="16:18" x14ac:dyDescent="0.35">
      <c r="P1505" s="44" t="str">
        <f t="shared" si="153"/>
        <v/>
      </c>
      <c r="Q1505" s="44" t="str">
        <f t="shared" si="154"/>
        <v/>
      </c>
      <c r="R1505" s="2" t="str">
        <f t="shared" si="155"/>
        <v/>
      </c>
    </row>
    <row r="1506" spans="16:18" x14ac:dyDescent="0.35">
      <c r="P1506" s="44" t="str">
        <f t="shared" si="153"/>
        <v/>
      </c>
      <c r="Q1506" s="44" t="str">
        <f t="shared" si="154"/>
        <v/>
      </c>
      <c r="R1506" s="2" t="str">
        <f t="shared" si="155"/>
        <v/>
      </c>
    </row>
    <row r="1507" spans="16:18" x14ac:dyDescent="0.35">
      <c r="P1507" s="44" t="str">
        <f t="shared" si="153"/>
        <v/>
      </c>
      <c r="Q1507" s="44" t="str">
        <f t="shared" si="154"/>
        <v/>
      </c>
      <c r="R1507" s="2" t="str">
        <f t="shared" si="155"/>
        <v/>
      </c>
    </row>
    <row r="1508" spans="16:18" x14ac:dyDescent="0.35">
      <c r="P1508" s="44" t="str">
        <f t="shared" si="153"/>
        <v/>
      </c>
      <c r="Q1508" s="44" t="str">
        <f t="shared" si="154"/>
        <v/>
      </c>
      <c r="R1508" s="2" t="str">
        <f t="shared" si="155"/>
        <v/>
      </c>
    </row>
    <row r="1509" spans="16:18" x14ac:dyDescent="0.35">
      <c r="P1509" s="44" t="str">
        <f t="shared" si="153"/>
        <v/>
      </c>
      <c r="Q1509" s="44" t="str">
        <f t="shared" si="154"/>
        <v/>
      </c>
      <c r="R1509" s="2" t="str">
        <f t="shared" si="155"/>
        <v/>
      </c>
    </row>
    <row r="1510" spans="16:18" x14ac:dyDescent="0.35">
      <c r="P1510" s="44" t="str">
        <f t="shared" si="153"/>
        <v/>
      </c>
      <c r="Q1510" s="44" t="str">
        <f t="shared" si="154"/>
        <v/>
      </c>
      <c r="R1510" s="2" t="str">
        <f t="shared" si="155"/>
        <v/>
      </c>
    </row>
    <row r="1511" spans="16:18" x14ac:dyDescent="0.35">
      <c r="P1511" s="44" t="str">
        <f t="shared" si="153"/>
        <v/>
      </c>
      <c r="Q1511" s="44" t="str">
        <f t="shared" si="154"/>
        <v/>
      </c>
      <c r="R1511" s="2" t="str">
        <f t="shared" si="155"/>
        <v/>
      </c>
    </row>
    <row r="1512" spans="16:18" x14ac:dyDescent="0.35">
      <c r="P1512" s="44" t="str">
        <f t="shared" si="153"/>
        <v/>
      </c>
      <c r="Q1512" s="44" t="str">
        <f t="shared" si="154"/>
        <v/>
      </c>
      <c r="R1512" s="2" t="str">
        <f t="shared" si="155"/>
        <v/>
      </c>
    </row>
    <row r="1513" spans="16:18" x14ac:dyDescent="0.35">
      <c r="P1513" s="44" t="str">
        <f t="shared" si="153"/>
        <v/>
      </c>
      <c r="Q1513" s="44" t="str">
        <f t="shared" si="154"/>
        <v/>
      </c>
      <c r="R1513" s="2" t="str">
        <f t="shared" si="155"/>
        <v/>
      </c>
    </row>
    <row r="1514" spans="16:18" x14ac:dyDescent="0.35">
      <c r="P1514" s="44" t="str">
        <f t="shared" si="153"/>
        <v/>
      </c>
      <c r="Q1514" s="44" t="str">
        <f t="shared" si="154"/>
        <v/>
      </c>
      <c r="R1514" s="2" t="str">
        <f t="shared" si="155"/>
        <v/>
      </c>
    </row>
    <row r="1515" spans="16:18" x14ac:dyDescent="0.35">
      <c r="P1515" s="44" t="str">
        <f t="shared" si="153"/>
        <v/>
      </c>
      <c r="Q1515" s="44" t="str">
        <f t="shared" si="154"/>
        <v/>
      </c>
      <c r="R1515" s="2" t="str">
        <f t="shared" si="155"/>
        <v/>
      </c>
    </row>
    <row r="1516" spans="16:18" x14ac:dyDescent="0.35">
      <c r="P1516" s="44" t="str">
        <f t="shared" si="153"/>
        <v/>
      </c>
      <c r="Q1516" s="44" t="str">
        <f t="shared" si="154"/>
        <v/>
      </c>
      <c r="R1516" s="2" t="str">
        <f t="shared" si="155"/>
        <v/>
      </c>
    </row>
    <row r="1517" spans="16:18" x14ac:dyDescent="0.35">
      <c r="P1517" s="44" t="str">
        <f t="shared" si="153"/>
        <v/>
      </c>
      <c r="Q1517" s="44" t="str">
        <f t="shared" si="154"/>
        <v/>
      </c>
      <c r="R1517" s="2" t="str">
        <f t="shared" si="155"/>
        <v/>
      </c>
    </row>
    <row r="1518" spans="16:18" x14ac:dyDescent="0.35">
      <c r="P1518" s="44" t="str">
        <f t="shared" si="153"/>
        <v/>
      </c>
      <c r="Q1518" s="44" t="str">
        <f t="shared" si="154"/>
        <v/>
      </c>
      <c r="R1518" s="2" t="str">
        <f t="shared" si="155"/>
        <v/>
      </c>
    </row>
    <row r="1519" spans="16:18" x14ac:dyDescent="0.35">
      <c r="P1519" s="44" t="str">
        <f t="shared" si="153"/>
        <v/>
      </c>
      <c r="Q1519" s="44" t="str">
        <f t="shared" si="154"/>
        <v/>
      </c>
      <c r="R1519" s="2" t="str">
        <f t="shared" si="155"/>
        <v/>
      </c>
    </row>
    <row r="1520" spans="16:18" x14ac:dyDescent="0.35">
      <c r="P1520" s="44" t="str">
        <f t="shared" si="153"/>
        <v/>
      </c>
      <c r="Q1520" s="44" t="str">
        <f t="shared" si="154"/>
        <v/>
      </c>
      <c r="R1520" s="2" t="str">
        <f t="shared" si="155"/>
        <v/>
      </c>
    </row>
    <row r="1521" spans="16:18" x14ac:dyDescent="0.35">
      <c r="P1521" s="44" t="str">
        <f t="shared" si="153"/>
        <v/>
      </c>
      <c r="Q1521" s="44" t="str">
        <f t="shared" si="154"/>
        <v/>
      </c>
      <c r="R1521" s="2" t="str">
        <f t="shared" si="155"/>
        <v/>
      </c>
    </row>
    <row r="1522" spans="16:18" x14ac:dyDescent="0.35">
      <c r="P1522" s="44" t="str">
        <f t="shared" si="153"/>
        <v/>
      </c>
      <c r="Q1522" s="44" t="str">
        <f t="shared" si="154"/>
        <v/>
      </c>
      <c r="R1522" s="2" t="str">
        <f t="shared" si="155"/>
        <v/>
      </c>
    </row>
    <row r="1523" spans="16:18" x14ac:dyDescent="0.35">
      <c r="P1523" s="44" t="str">
        <f t="shared" si="153"/>
        <v/>
      </c>
      <c r="Q1523" s="44" t="str">
        <f t="shared" si="154"/>
        <v/>
      </c>
      <c r="R1523" s="2" t="str">
        <f t="shared" si="155"/>
        <v/>
      </c>
    </row>
    <row r="1524" spans="16:18" x14ac:dyDescent="0.35">
      <c r="P1524" s="44" t="str">
        <f t="shared" si="153"/>
        <v/>
      </c>
      <c r="Q1524" s="44" t="str">
        <f t="shared" si="154"/>
        <v/>
      </c>
      <c r="R1524" s="2" t="str">
        <f t="shared" si="155"/>
        <v/>
      </c>
    </row>
    <row r="1525" spans="16:18" x14ac:dyDescent="0.35">
      <c r="P1525" s="44" t="str">
        <f t="shared" si="153"/>
        <v/>
      </c>
      <c r="Q1525" s="44" t="str">
        <f t="shared" si="154"/>
        <v/>
      </c>
      <c r="R1525" s="2" t="str">
        <f t="shared" si="155"/>
        <v/>
      </c>
    </row>
    <row r="1526" spans="16:18" x14ac:dyDescent="0.35">
      <c r="P1526" s="44" t="str">
        <f t="shared" si="153"/>
        <v/>
      </c>
      <c r="Q1526" s="44" t="str">
        <f t="shared" si="154"/>
        <v/>
      </c>
      <c r="R1526" s="2" t="str">
        <f t="shared" si="155"/>
        <v/>
      </c>
    </row>
    <row r="1527" spans="16:18" x14ac:dyDescent="0.35">
      <c r="P1527" s="44" t="str">
        <f t="shared" si="153"/>
        <v/>
      </c>
      <c r="Q1527" s="44" t="str">
        <f t="shared" si="154"/>
        <v/>
      </c>
      <c r="R1527" s="2" t="str">
        <f t="shared" si="155"/>
        <v/>
      </c>
    </row>
    <row r="1528" spans="16:18" x14ac:dyDescent="0.35">
      <c r="P1528" s="44" t="str">
        <f t="shared" si="153"/>
        <v/>
      </c>
      <c r="Q1528" s="44" t="str">
        <f t="shared" si="154"/>
        <v/>
      </c>
      <c r="R1528" s="2" t="str">
        <f t="shared" si="155"/>
        <v/>
      </c>
    </row>
    <row r="1529" spans="16:18" x14ac:dyDescent="0.35">
      <c r="P1529" s="44" t="str">
        <f t="shared" si="153"/>
        <v/>
      </c>
      <c r="Q1529" s="44" t="str">
        <f t="shared" si="154"/>
        <v/>
      </c>
      <c r="R1529" s="2" t="str">
        <f t="shared" si="155"/>
        <v/>
      </c>
    </row>
    <row r="1530" spans="16:18" x14ac:dyDescent="0.35">
      <c r="P1530" s="44" t="str">
        <f t="shared" si="153"/>
        <v/>
      </c>
      <c r="Q1530" s="44" t="str">
        <f t="shared" si="154"/>
        <v/>
      </c>
      <c r="R1530" s="2" t="str">
        <f t="shared" si="155"/>
        <v/>
      </c>
    </row>
    <row r="1531" spans="16:18" x14ac:dyDescent="0.35">
      <c r="P1531" s="44" t="str">
        <f t="shared" si="153"/>
        <v/>
      </c>
      <c r="Q1531" s="44" t="str">
        <f t="shared" si="154"/>
        <v/>
      </c>
      <c r="R1531" s="2" t="str">
        <f t="shared" si="155"/>
        <v/>
      </c>
    </row>
    <row r="1532" spans="16:18" x14ac:dyDescent="0.35">
      <c r="P1532" s="44" t="str">
        <f t="shared" si="153"/>
        <v/>
      </c>
      <c r="Q1532" s="44" t="str">
        <f t="shared" si="154"/>
        <v/>
      </c>
      <c r="R1532" s="2" t="str">
        <f t="shared" si="155"/>
        <v/>
      </c>
    </row>
    <row r="1533" spans="16:18" x14ac:dyDescent="0.35">
      <c r="P1533" s="44" t="str">
        <f t="shared" si="153"/>
        <v/>
      </c>
      <c r="Q1533" s="44" t="str">
        <f t="shared" si="154"/>
        <v/>
      </c>
      <c r="R1533" s="2" t="str">
        <f t="shared" si="155"/>
        <v/>
      </c>
    </row>
    <row r="1534" spans="16:18" x14ac:dyDescent="0.35">
      <c r="P1534" s="44" t="str">
        <f t="shared" si="153"/>
        <v/>
      </c>
      <c r="Q1534" s="44" t="str">
        <f t="shared" si="154"/>
        <v/>
      </c>
      <c r="R1534" s="2" t="str">
        <f t="shared" si="155"/>
        <v/>
      </c>
    </row>
    <row r="1535" spans="16:18" x14ac:dyDescent="0.35">
      <c r="P1535" s="44" t="str">
        <f t="shared" si="153"/>
        <v/>
      </c>
      <c r="Q1535" s="44" t="str">
        <f t="shared" si="154"/>
        <v/>
      </c>
      <c r="R1535" s="2" t="str">
        <f t="shared" si="155"/>
        <v/>
      </c>
    </row>
    <row r="1536" spans="16:18" x14ac:dyDescent="0.35">
      <c r="P1536" s="44" t="str">
        <f t="shared" si="153"/>
        <v/>
      </c>
      <c r="Q1536" s="44" t="str">
        <f t="shared" si="154"/>
        <v/>
      </c>
      <c r="R1536" s="2" t="str">
        <f t="shared" si="155"/>
        <v/>
      </c>
    </row>
    <row r="1537" spans="16:18" x14ac:dyDescent="0.35">
      <c r="P1537" s="44" t="str">
        <f t="shared" si="153"/>
        <v/>
      </c>
      <c r="Q1537" s="44" t="str">
        <f t="shared" si="154"/>
        <v/>
      </c>
      <c r="R1537" s="2" t="str">
        <f t="shared" si="155"/>
        <v/>
      </c>
    </row>
    <row r="1538" spans="16:18" x14ac:dyDescent="0.35">
      <c r="P1538" s="44" t="str">
        <f t="shared" si="153"/>
        <v/>
      </c>
      <c r="Q1538" s="44" t="str">
        <f t="shared" si="154"/>
        <v/>
      </c>
      <c r="R1538" s="2" t="str">
        <f t="shared" si="155"/>
        <v/>
      </c>
    </row>
    <row r="1539" spans="16:18" x14ac:dyDescent="0.35">
      <c r="P1539" s="44" t="str">
        <f t="shared" si="153"/>
        <v/>
      </c>
      <c r="Q1539" s="44" t="str">
        <f t="shared" si="154"/>
        <v/>
      </c>
      <c r="R1539" s="2" t="str">
        <f t="shared" si="155"/>
        <v/>
      </c>
    </row>
    <row r="1540" spans="16:18" x14ac:dyDescent="0.35">
      <c r="P1540" s="44" t="str">
        <f t="shared" si="153"/>
        <v/>
      </c>
      <c r="Q1540" s="44" t="str">
        <f t="shared" si="154"/>
        <v/>
      </c>
      <c r="R1540" s="2" t="str">
        <f t="shared" si="155"/>
        <v/>
      </c>
    </row>
    <row r="1541" spans="16:18" x14ac:dyDescent="0.35">
      <c r="P1541" s="44" t="str">
        <f t="shared" si="153"/>
        <v/>
      </c>
      <c r="Q1541" s="44" t="str">
        <f t="shared" si="154"/>
        <v/>
      </c>
      <c r="R1541" s="2" t="str">
        <f t="shared" si="155"/>
        <v/>
      </c>
    </row>
    <row r="1542" spans="16:18" x14ac:dyDescent="0.35">
      <c r="P1542" s="44" t="str">
        <f t="shared" si="153"/>
        <v/>
      </c>
      <c r="Q1542" s="44" t="str">
        <f t="shared" si="154"/>
        <v/>
      </c>
      <c r="R1542" s="2" t="str">
        <f t="shared" si="155"/>
        <v/>
      </c>
    </row>
    <row r="1543" spans="16:18" x14ac:dyDescent="0.35">
      <c r="P1543" s="44" t="str">
        <f t="shared" ref="P1543:P1606" si="156">IF(G1543="","",D1543/B1543)</f>
        <v/>
      </c>
      <c r="Q1543" s="44" t="str">
        <f t="shared" si="154"/>
        <v/>
      </c>
      <c r="R1543" s="2" t="str">
        <f t="shared" si="155"/>
        <v/>
      </c>
    </row>
    <row r="1544" spans="16:18" x14ac:dyDescent="0.35">
      <c r="P1544" s="44" t="str">
        <f t="shared" si="156"/>
        <v/>
      </c>
      <c r="Q1544" s="44" t="str">
        <f t="shared" ref="Q1544:Q1607" si="157">IF(G1544="","", (E1544-E1543)/E1543)</f>
        <v/>
      </c>
      <c r="R1544" s="2" t="str">
        <f t="shared" ref="R1544:R1607" si="158">IF(A1544="","",R1543+(R1543*(((1+$F$1)^(1/12)-1))))</f>
        <v/>
      </c>
    </row>
    <row r="1545" spans="16:18" x14ac:dyDescent="0.35">
      <c r="P1545" s="44" t="str">
        <f t="shared" si="156"/>
        <v/>
      </c>
      <c r="Q1545" s="44" t="str">
        <f t="shared" si="157"/>
        <v/>
      </c>
      <c r="R1545" s="2" t="str">
        <f t="shared" si="158"/>
        <v/>
      </c>
    </row>
    <row r="1546" spans="16:18" x14ac:dyDescent="0.35">
      <c r="P1546" s="44" t="str">
        <f t="shared" si="156"/>
        <v/>
      </c>
      <c r="Q1546" s="44" t="str">
        <f t="shared" si="157"/>
        <v/>
      </c>
      <c r="R1546" s="2" t="str">
        <f t="shared" si="158"/>
        <v/>
      </c>
    </row>
    <row r="1547" spans="16:18" x14ac:dyDescent="0.35">
      <c r="P1547" s="44" t="str">
        <f t="shared" si="156"/>
        <v/>
      </c>
      <c r="Q1547" s="44" t="str">
        <f t="shared" si="157"/>
        <v/>
      </c>
      <c r="R1547" s="2" t="str">
        <f t="shared" si="158"/>
        <v/>
      </c>
    </row>
    <row r="1548" spans="16:18" x14ac:dyDescent="0.35">
      <c r="P1548" s="44" t="str">
        <f t="shared" si="156"/>
        <v/>
      </c>
      <c r="Q1548" s="44" t="str">
        <f t="shared" si="157"/>
        <v/>
      </c>
      <c r="R1548" s="2" t="str">
        <f t="shared" si="158"/>
        <v/>
      </c>
    </row>
    <row r="1549" spans="16:18" x14ac:dyDescent="0.35">
      <c r="P1549" s="44" t="str">
        <f t="shared" si="156"/>
        <v/>
      </c>
      <c r="Q1549" s="44" t="str">
        <f t="shared" si="157"/>
        <v/>
      </c>
      <c r="R1549" s="2" t="str">
        <f t="shared" si="158"/>
        <v/>
      </c>
    </row>
    <row r="1550" spans="16:18" x14ac:dyDescent="0.35">
      <c r="P1550" s="44" t="str">
        <f t="shared" si="156"/>
        <v/>
      </c>
      <c r="Q1550" s="44" t="str">
        <f t="shared" si="157"/>
        <v/>
      </c>
      <c r="R1550" s="2" t="str">
        <f t="shared" si="158"/>
        <v/>
      </c>
    </row>
    <row r="1551" spans="16:18" x14ac:dyDescent="0.35">
      <c r="P1551" s="44" t="str">
        <f t="shared" si="156"/>
        <v/>
      </c>
      <c r="Q1551" s="44" t="str">
        <f t="shared" si="157"/>
        <v/>
      </c>
      <c r="R1551" s="2" t="str">
        <f t="shared" si="158"/>
        <v/>
      </c>
    </row>
    <row r="1552" spans="16:18" x14ac:dyDescent="0.35">
      <c r="P1552" s="44" t="str">
        <f t="shared" si="156"/>
        <v/>
      </c>
      <c r="Q1552" s="44" t="str">
        <f t="shared" si="157"/>
        <v/>
      </c>
      <c r="R1552" s="2" t="str">
        <f t="shared" si="158"/>
        <v/>
      </c>
    </row>
    <row r="1553" spans="16:18" x14ac:dyDescent="0.35">
      <c r="P1553" s="44" t="str">
        <f t="shared" si="156"/>
        <v/>
      </c>
      <c r="Q1553" s="44" t="str">
        <f t="shared" si="157"/>
        <v/>
      </c>
      <c r="R1553" s="2" t="str">
        <f t="shared" si="158"/>
        <v/>
      </c>
    </row>
    <row r="1554" spans="16:18" x14ac:dyDescent="0.35">
      <c r="P1554" s="44" t="str">
        <f t="shared" si="156"/>
        <v/>
      </c>
      <c r="Q1554" s="44" t="str">
        <f t="shared" si="157"/>
        <v/>
      </c>
      <c r="R1554" s="2" t="str">
        <f t="shared" si="158"/>
        <v/>
      </c>
    </row>
    <row r="1555" spans="16:18" x14ac:dyDescent="0.35">
      <c r="P1555" s="44" t="str">
        <f t="shared" si="156"/>
        <v/>
      </c>
      <c r="Q1555" s="44" t="str">
        <f t="shared" si="157"/>
        <v/>
      </c>
      <c r="R1555" s="2" t="str">
        <f t="shared" si="158"/>
        <v/>
      </c>
    </row>
    <row r="1556" spans="16:18" x14ac:dyDescent="0.35">
      <c r="P1556" s="44" t="str">
        <f t="shared" si="156"/>
        <v/>
      </c>
      <c r="Q1556" s="44" t="str">
        <f t="shared" si="157"/>
        <v/>
      </c>
      <c r="R1556" s="2" t="str">
        <f t="shared" si="158"/>
        <v/>
      </c>
    </row>
    <row r="1557" spans="16:18" x14ac:dyDescent="0.35">
      <c r="P1557" s="44" t="str">
        <f t="shared" si="156"/>
        <v/>
      </c>
      <c r="Q1557" s="44" t="str">
        <f t="shared" si="157"/>
        <v/>
      </c>
      <c r="R1557" s="2" t="str">
        <f t="shared" si="158"/>
        <v/>
      </c>
    </row>
    <row r="1558" spans="16:18" x14ac:dyDescent="0.35">
      <c r="P1558" s="44" t="str">
        <f t="shared" si="156"/>
        <v/>
      </c>
      <c r="Q1558" s="44" t="str">
        <f t="shared" si="157"/>
        <v/>
      </c>
      <c r="R1558" s="2" t="str">
        <f t="shared" si="158"/>
        <v/>
      </c>
    </row>
    <row r="1559" spans="16:18" x14ac:dyDescent="0.35">
      <c r="P1559" s="44" t="str">
        <f t="shared" si="156"/>
        <v/>
      </c>
      <c r="Q1559" s="44" t="str">
        <f t="shared" si="157"/>
        <v/>
      </c>
      <c r="R1559" s="2" t="str">
        <f t="shared" si="158"/>
        <v/>
      </c>
    </row>
    <row r="1560" spans="16:18" x14ac:dyDescent="0.35">
      <c r="P1560" s="44" t="str">
        <f t="shared" si="156"/>
        <v/>
      </c>
      <c r="Q1560" s="44" t="str">
        <f t="shared" si="157"/>
        <v/>
      </c>
      <c r="R1560" s="2" t="str">
        <f t="shared" si="158"/>
        <v/>
      </c>
    </row>
    <row r="1561" spans="16:18" x14ac:dyDescent="0.35">
      <c r="P1561" s="44" t="str">
        <f t="shared" si="156"/>
        <v/>
      </c>
      <c r="Q1561" s="44" t="str">
        <f t="shared" si="157"/>
        <v/>
      </c>
      <c r="R1561" s="2" t="str">
        <f t="shared" si="158"/>
        <v/>
      </c>
    </row>
    <row r="1562" spans="16:18" x14ac:dyDescent="0.35">
      <c r="P1562" s="44" t="str">
        <f t="shared" si="156"/>
        <v/>
      </c>
      <c r="Q1562" s="44" t="str">
        <f t="shared" si="157"/>
        <v/>
      </c>
      <c r="R1562" s="2" t="str">
        <f t="shared" si="158"/>
        <v/>
      </c>
    </row>
    <row r="1563" spans="16:18" x14ac:dyDescent="0.35">
      <c r="P1563" s="44" t="str">
        <f t="shared" si="156"/>
        <v/>
      </c>
      <c r="Q1563" s="44" t="str">
        <f t="shared" si="157"/>
        <v/>
      </c>
      <c r="R1563" s="2" t="str">
        <f t="shared" si="158"/>
        <v/>
      </c>
    </row>
    <row r="1564" spans="16:18" x14ac:dyDescent="0.35">
      <c r="P1564" s="44" t="str">
        <f t="shared" si="156"/>
        <v/>
      </c>
      <c r="Q1564" s="44" t="str">
        <f t="shared" si="157"/>
        <v/>
      </c>
      <c r="R1564" s="2" t="str">
        <f t="shared" si="158"/>
        <v/>
      </c>
    </row>
    <row r="1565" spans="16:18" x14ac:dyDescent="0.35">
      <c r="P1565" s="44" t="str">
        <f t="shared" si="156"/>
        <v/>
      </c>
      <c r="Q1565" s="44" t="str">
        <f t="shared" si="157"/>
        <v/>
      </c>
      <c r="R1565" s="2" t="str">
        <f t="shared" si="158"/>
        <v/>
      </c>
    </row>
    <row r="1566" spans="16:18" x14ac:dyDescent="0.35">
      <c r="P1566" s="44" t="str">
        <f t="shared" si="156"/>
        <v/>
      </c>
      <c r="Q1566" s="44" t="str">
        <f t="shared" si="157"/>
        <v/>
      </c>
      <c r="R1566" s="2" t="str">
        <f t="shared" si="158"/>
        <v/>
      </c>
    </row>
    <row r="1567" spans="16:18" x14ac:dyDescent="0.35">
      <c r="P1567" s="44" t="str">
        <f t="shared" si="156"/>
        <v/>
      </c>
      <c r="Q1567" s="44" t="str">
        <f t="shared" si="157"/>
        <v/>
      </c>
      <c r="R1567" s="2" t="str">
        <f t="shared" si="158"/>
        <v/>
      </c>
    </row>
    <row r="1568" spans="16:18" x14ac:dyDescent="0.35">
      <c r="P1568" s="44" t="str">
        <f t="shared" si="156"/>
        <v/>
      </c>
      <c r="Q1568" s="44" t="str">
        <f t="shared" si="157"/>
        <v/>
      </c>
      <c r="R1568" s="2" t="str">
        <f t="shared" si="158"/>
        <v/>
      </c>
    </row>
    <row r="1569" spans="16:18" x14ac:dyDescent="0.35">
      <c r="P1569" s="44" t="str">
        <f t="shared" si="156"/>
        <v/>
      </c>
      <c r="Q1569" s="44" t="str">
        <f t="shared" si="157"/>
        <v/>
      </c>
      <c r="R1569" s="2" t="str">
        <f t="shared" si="158"/>
        <v/>
      </c>
    </row>
    <row r="1570" spans="16:18" x14ac:dyDescent="0.35">
      <c r="P1570" s="44" t="str">
        <f t="shared" si="156"/>
        <v/>
      </c>
      <c r="Q1570" s="44" t="str">
        <f t="shared" si="157"/>
        <v/>
      </c>
      <c r="R1570" s="2" t="str">
        <f t="shared" si="158"/>
        <v/>
      </c>
    </row>
    <row r="1571" spans="16:18" x14ac:dyDescent="0.35">
      <c r="P1571" s="44" t="str">
        <f t="shared" si="156"/>
        <v/>
      </c>
      <c r="Q1571" s="44" t="str">
        <f t="shared" si="157"/>
        <v/>
      </c>
      <c r="R1571" s="2" t="str">
        <f t="shared" si="158"/>
        <v/>
      </c>
    </row>
    <row r="1572" spans="16:18" x14ac:dyDescent="0.35">
      <c r="P1572" s="44" t="str">
        <f t="shared" si="156"/>
        <v/>
      </c>
      <c r="Q1572" s="44" t="str">
        <f t="shared" si="157"/>
        <v/>
      </c>
      <c r="R1572" s="2" t="str">
        <f t="shared" si="158"/>
        <v/>
      </c>
    </row>
    <row r="1573" spans="16:18" x14ac:dyDescent="0.35">
      <c r="P1573" s="44" t="str">
        <f t="shared" si="156"/>
        <v/>
      </c>
      <c r="Q1573" s="44" t="str">
        <f t="shared" si="157"/>
        <v/>
      </c>
      <c r="R1573" s="2" t="str">
        <f t="shared" si="158"/>
        <v/>
      </c>
    </row>
    <row r="1574" spans="16:18" x14ac:dyDescent="0.35">
      <c r="P1574" s="44" t="str">
        <f t="shared" si="156"/>
        <v/>
      </c>
      <c r="Q1574" s="44" t="str">
        <f t="shared" si="157"/>
        <v/>
      </c>
      <c r="R1574" s="2" t="str">
        <f t="shared" si="158"/>
        <v/>
      </c>
    </row>
    <row r="1575" spans="16:18" x14ac:dyDescent="0.35">
      <c r="P1575" s="44" t="str">
        <f t="shared" si="156"/>
        <v/>
      </c>
      <c r="Q1575" s="44" t="str">
        <f t="shared" si="157"/>
        <v/>
      </c>
      <c r="R1575" s="2" t="str">
        <f t="shared" si="158"/>
        <v/>
      </c>
    </row>
    <row r="1576" spans="16:18" x14ac:dyDescent="0.35">
      <c r="P1576" s="44" t="str">
        <f t="shared" si="156"/>
        <v/>
      </c>
      <c r="Q1576" s="44" t="str">
        <f t="shared" si="157"/>
        <v/>
      </c>
      <c r="R1576" s="2" t="str">
        <f t="shared" si="158"/>
        <v/>
      </c>
    </row>
    <row r="1577" spans="16:18" x14ac:dyDescent="0.35">
      <c r="P1577" s="44" t="str">
        <f t="shared" si="156"/>
        <v/>
      </c>
      <c r="Q1577" s="44" t="str">
        <f t="shared" si="157"/>
        <v/>
      </c>
      <c r="R1577" s="2" t="str">
        <f t="shared" si="158"/>
        <v/>
      </c>
    </row>
    <row r="1578" spans="16:18" x14ac:dyDescent="0.35">
      <c r="P1578" s="44" t="str">
        <f t="shared" si="156"/>
        <v/>
      </c>
      <c r="Q1578" s="44" t="str">
        <f t="shared" si="157"/>
        <v/>
      </c>
      <c r="R1578" s="2" t="str">
        <f t="shared" si="158"/>
        <v/>
      </c>
    </row>
    <row r="1579" spans="16:18" x14ac:dyDescent="0.35">
      <c r="P1579" s="44" t="str">
        <f t="shared" si="156"/>
        <v/>
      </c>
      <c r="Q1579" s="44" t="str">
        <f t="shared" si="157"/>
        <v/>
      </c>
      <c r="R1579" s="2" t="str">
        <f t="shared" si="158"/>
        <v/>
      </c>
    </row>
    <row r="1580" spans="16:18" x14ac:dyDescent="0.35">
      <c r="P1580" s="44" t="str">
        <f t="shared" si="156"/>
        <v/>
      </c>
      <c r="Q1580" s="44" t="str">
        <f t="shared" si="157"/>
        <v/>
      </c>
      <c r="R1580" s="2" t="str">
        <f t="shared" si="158"/>
        <v/>
      </c>
    </row>
    <row r="1581" spans="16:18" x14ac:dyDescent="0.35">
      <c r="P1581" s="44" t="str">
        <f t="shared" si="156"/>
        <v/>
      </c>
      <c r="Q1581" s="44" t="str">
        <f t="shared" si="157"/>
        <v/>
      </c>
      <c r="R1581" s="2" t="str">
        <f t="shared" si="158"/>
        <v/>
      </c>
    </row>
    <row r="1582" spans="16:18" x14ac:dyDescent="0.35">
      <c r="P1582" s="44" t="str">
        <f t="shared" si="156"/>
        <v/>
      </c>
      <c r="Q1582" s="44" t="str">
        <f t="shared" si="157"/>
        <v/>
      </c>
      <c r="R1582" s="2" t="str">
        <f t="shared" si="158"/>
        <v/>
      </c>
    </row>
    <row r="1583" spans="16:18" x14ac:dyDescent="0.35">
      <c r="P1583" s="44" t="str">
        <f t="shared" si="156"/>
        <v/>
      </c>
      <c r="Q1583" s="44" t="str">
        <f t="shared" si="157"/>
        <v/>
      </c>
      <c r="R1583" s="2" t="str">
        <f t="shared" si="158"/>
        <v/>
      </c>
    </row>
    <row r="1584" spans="16:18" x14ac:dyDescent="0.35">
      <c r="P1584" s="44" t="str">
        <f t="shared" si="156"/>
        <v/>
      </c>
      <c r="Q1584" s="44" t="str">
        <f t="shared" si="157"/>
        <v/>
      </c>
      <c r="R1584" s="2" t="str">
        <f t="shared" si="158"/>
        <v/>
      </c>
    </row>
    <row r="1585" spans="16:18" x14ac:dyDescent="0.35">
      <c r="P1585" s="44" t="str">
        <f t="shared" si="156"/>
        <v/>
      </c>
      <c r="Q1585" s="44" t="str">
        <f t="shared" si="157"/>
        <v/>
      </c>
      <c r="R1585" s="2" t="str">
        <f t="shared" si="158"/>
        <v/>
      </c>
    </row>
    <row r="1586" spans="16:18" x14ac:dyDescent="0.35">
      <c r="P1586" s="44" t="str">
        <f t="shared" si="156"/>
        <v/>
      </c>
      <c r="Q1586" s="44" t="str">
        <f t="shared" si="157"/>
        <v/>
      </c>
      <c r="R1586" s="2" t="str">
        <f t="shared" si="158"/>
        <v/>
      </c>
    </row>
    <row r="1587" spans="16:18" x14ac:dyDescent="0.35">
      <c r="P1587" s="44" t="str">
        <f t="shared" si="156"/>
        <v/>
      </c>
      <c r="Q1587" s="44" t="str">
        <f t="shared" si="157"/>
        <v/>
      </c>
      <c r="R1587" s="2" t="str">
        <f t="shared" si="158"/>
        <v/>
      </c>
    </row>
    <row r="1588" spans="16:18" x14ac:dyDescent="0.35">
      <c r="P1588" s="44" t="str">
        <f t="shared" si="156"/>
        <v/>
      </c>
      <c r="Q1588" s="44" t="str">
        <f t="shared" si="157"/>
        <v/>
      </c>
      <c r="R1588" s="2" t="str">
        <f t="shared" si="158"/>
        <v/>
      </c>
    </row>
    <row r="1589" spans="16:18" x14ac:dyDescent="0.35">
      <c r="P1589" s="44" t="str">
        <f t="shared" si="156"/>
        <v/>
      </c>
      <c r="Q1589" s="44" t="str">
        <f t="shared" si="157"/>
        <v/>
      </c>
      <c r="R1589" s="2" t="str">
        <f t="shared" si="158"/>
        <v/>
      </c>
    </row>
    <row r="1590" spans="16:18" x14ac:dyDescent="0.35">
      <c r="P1590" s="44" t="str">
        <f t="shared" si="156"/>
        <v/>
      </c>
      <c r="Q1590" s="44" t="str">
        <f t="shared" si="157"/>
        <v/>
      </c>
      <c r="R1590" s="2" t="str">
        <f t="shared" si="158"/>
        <v/>
      </c>
    </row>
    <row r="1591" spans="16:18" x14ac:dyDescent="0.35">
      <c r="P1591" s="44" t="str">
        <f t="shared" si="156"/>
        <v/>
      </c>
      <c r="Q1591" s="44" t="str">
        <f t="shared" si="157"/>
        <v/>
      </c>
      <c r="R1591" s="2" t="str">
        <f t="shared" si="158"/>
        <v/>
      </c>
    </row>
    <row r="1592" spans="16:18" x14ac:dyDescent="0.35">
      <c r="P1592" s="44" t="str">
        <f t="shared" si="156"/>
        <v/>
      </c>
      <c r="Q1592" s="44" t="str">
        <f t="shared" si="157"/>
        <v/>
      </c>
      <c r="R1592" s="2" t="str">
        <f t="shared" si="158"/>
        <v/>
      </c>
    </row>
    <row r="1593" spans="16:18" x14ac:dyDescent="0.35">
      <c r="P1593" s="44" t="str">
        <f t="shared" si="156"/>
        <v/>
      </c>
      <c r="Q1593" s="44" t="str">
        <f t="shared" si="157"/>
        <v/>
      </c>
      <c r="R1593" s="2" t="str">
        <f t="shared" si="158"/>
        <v/>
      </c>
    </row>
    <row r="1594" spans="16:18" x14ac:dyDescent="0.35">
      <c r="P1594" s="44" t="str">
        <f t="shared" si="156"/>
        <v/>
      </c>
      <c r="Q1594" s="44" t="str">
        <f t="shared" si="157"/>
        <v/>
      </c>
      <c r="R1594" s="2" t="str">
        <f t="shared" si="158"/>
        <v/>
      </c>
    </row>
    <row r="1595" spans="16:18" x14ac:dyDescent="0.35">
      <c r="P1595" s="44" t="str">
        <f t="shared" si="156"/>
        <v/>
      </c>
      <c r="Q1595" s="44" t="str">
        <f t="shared" si="157"/>
        <v/>
      </c>
      <c r="R1595" s="2" t="str">
        <f t="shared" si="158"/>
        <v/>
      </c>
    </row>
    <row r="1596" spans="16:18" x14ac:dyDescent="0.35">
      <c r="P1596" s="44" t="str">
        <f t="shared" si="156"/>
        <v/>
      </c>
      <c r="Q1596" s="44" t="str">
        <f t="shared" si="157"/>
        <v/>
      </c>
      <c r="R1596" s="2" t="str">
        <f t="shared" si="158"/>
        <v/>
      </c>
    </row>
    <row r="1597" spans="16:18" x14ac:dyDescent="0.35">
      <c r="P1597" s="44" t="str">
        <f t="shared" si="156"/>
        <v/>
      </c>
      <c r="Q1597" s="44" t="str">
        <f t="shared" si="157"/>
        <v/>
      </c>
      <c r="R1597" s="2" t="str">
        <f t="shared" si="158"/>
        <v/>
      </c>
    </row>
    <row r="1598" spans="16:18" x14ac:dyDescent="0.35">
      <c r="P1598" s="44" t="str">
        <f t="shared" si="156"/>
        <v/>
      </c>
      <c r="Q1598" s="44" t="str">
        <f t="shared" si="157"/>
        <v/>
      </c>
      <c r="R1598" s="2" t="str">
        <f t="shared" si="158"/>
        <v/>
      </c>
    </row>
    <row r="1599" spans="16:18" x14ac:dyDescent="0.35">
      <c r="P1599" s="44" t="str">
        <f t="shared" si="156"/>
        <v/>
      </c>
      <c r="Q1599" s="44" t="str">
        <f t="shared" si="157"/>
        <v/>
      </c>
      <c r="R1599" s="2" t="str">
        <f t="shared" si="158"/>
        <v/>
      </c>
    </row>
    <row r="1600" spans="16:18" x14ac:dyDescent="0.35">
      <c r="P1600" s="44" t="str">
        <f t="shared" si="156"/>
        <v/>
      </c>
      <c r="Q1600" s="44" t="str">
        <f t="shared" si="157"/>
        <v/>
      </c>
      <c r="R1600" s="2" t="str">
        <f t="shared" si="158"/>
        <v/>
      </c>
    </row>
    <row r="1601" spans="16:18" x14ac:dyDescent="0.35">
      <c r="P1601" s="44" t="str">
        <f t="shared" si="156"/>
        <v/>
      </c>
      <c r="Q1601" s="44" t="str">
        <f t="shared" si="157"/>
        <v/>
      </c>
      <c r="R1601" s="2" t="str">
        <f t="shared" si="158"/>
        <v/>
      </c>
    </row>
    <row r="1602" spans="16:18" x14ac:dyDescent="0.35">
      <c r="P1602" s="44" t="str">
        <f t="shared" si="156"/>
        <v/>
      </c>
      <c r="Q1602" s="44" t="str">
        <f t="shared" si="157"/>
        <v/>
      </c>
      <c r="R1602" s="2" t="str">
        <f t="shared" si="158"/>
        <v/>
      </c>
    </row>
    <row r="1603" spans="16:18" x14ac:dyDescent="0.35">
      <c r="P1603" s="44" t="str">
        <f t="shared" si="156"/>
        <v/>
      </c>
      <c r="Q1603" s="44" t="str">
        <f t="shared" si="157"/>
        <v/>
      </c>
      <c r="R1603" s="2" t="str">
        <f t="shared" si="158"/>
        <v/>
      </c>
    </row>
    <row r="1604" spans="16:18" x14ac:dyDescent="0.35">
      <c r="P1604" s="44" t="str">
        <f t="shared" si="156"/>
        <v/>
      </c>
      <c r="Q1604" s="44" t="str">
        <f t="shared" si="157"/>
        <v/>
      </c>
      <c r="R1604" s="2" t="str">
        <f t="shared" si="158"/>
        <v/>
      </c>
    </row>
    <row r="1605" spans="16:18" x14ac:dyDescent="0.35">
      <c r="P1605" s="44" t="str">
        <f t="shared" si="156"/>
        <v/>
      </c>
      <c r="Q1605" s="44" t="str">
        <f t="shared" si="157"/>
        <v/>
      </c>
      <c r="R1605" s="2" t="str">
        <f t="shared" si="158"/>
        <v/>
      </c>
    </row>
    <row r="1606" spans="16:18" x14ac:dyDescent="0.35">
      <c r="P1606" s="44" t="str">
        <f t="shared" si="156"/>
        <v/>
      </c>
      <c r="Q1606" s="44" t="str">
        <f t="shared" si="157"/>
        <v/>
      </c>
      <c r="R1606" s="2" t="str">
        <f t="shared" si="158"/>
        <v/>
      </c>
    </row>
    <row r="1607" spans="16:18" x14ac:dyDescent="0.35">
      <c r="P1607" s="44" t="str">
        <f t="shared" ref="P1607:P1670" si="159">IF(G1607="","",D1607/B1607)</f>
        <v/>
      </c>
      <c r="Q1607" s="44" t="str">
        <f t="shared" si="157"/>
        <v/>
      </c>
      <c r="R1607" s="2" t="str">
        <f t="shared" si="158"/>
        <v/>
      </c>
    </row>
    <row r="1608" spans="16:18" x14ac:dyDescent="0.35">
      <c r="P1608" s="44" t="str">
        <f t="shared" si="159"/>
        <v/>
      </c>
      <c r="Q1608" s="44" t="str">
        <f t="shared" ref="Q1608:Q1671" si="160">IF(G1608="","", (E1608-E1607)/E1607)</f>
        <v/>
      </c>
      <c r="R1608" s="2" t="str">
        <f t="shared" ref="R1608:R1671" si="161">IF(A1608="","",R1607+(R1607*(((1+$F$1)^(1/12)-1))))</f>
        <v/>
      </c>
    </row>
    <row r="1609" spans="16:18" x14ac:dyDescent="0.35">
      <c r="P1609" s="44" t="str">
        <f t="shared" si="159"/>
        <v/>
      </c>
      <c r="Q1609" s="44" t="str">
        <f t="shared" si="160"/>
        <v/>
      </c>
      <c r="R1609" s="2" t="str">
        <f t="shared" si="161"/>
        <v/>
      </c>
    </row>
    <row r="1610" spans="16:18" x14ac:dyDescent="0.35">
      <c r="P1610" s="44" t="str">
        <f t="shared" si="159"/>
        <v/>
      </c>
      <c r="Q1610" s="44" t="str">
        <f t="shared" si="160"/>
        <v/>
      </c>
      <c r="R1610" s="2" t="str">
        <f t="shared" si="161"/>
        <v/>
      </c>
    </row>
    <row r="1611" spans="16:18" x14ac:dyDescent="0.35">
      <c r="P1611" s="44" t="str">
        <f t="shared" si="159"/>
        <v/>
      </c>
      <c r="Q1611" s="44" t="str">
        <f t="shared" si="160"/>
        <v/>
      </c>
      <c r="R1611" s="2" t="str">
        <f t="shared" si="161"/>
        <v/>
      </c>
    </row>
    <row r="1612" spans="16:18" x14ac:dyDescent="0.35">
      <c r="P1612" s="44" t="str">
        <f t="shared" si="159"/>
        <v/>
      </c>
      <c r="Q1612" s="44" t="str">
        <f t="shared" si="160"/>
        <v/>
      </c>
      <c r="R1612" s="2" t="str">
        <f t="shared" si="161"/>
        <v/>
      </c>
    </row>
    <row r="1613" spans="16:18" x14ac:dyDescent="0.35">
      <c r="P1613" s="44" t="str">
        <f t="shared" si="159"/>
        <v/>
      </c>
      <c r="Q1613" s="44" t="str">
        <f t="shared" si="160"/>
        <v/>
      </c>
      <c r="R1613" s="2" t="str">
        <f t="shared" si="161"/>
        <v/>
      </c>
    </row>
    <row r="1614" spans="16:18" x14ac:dyDescent="0.35">
      <c r="P1614" s="44" t="str">
        <f t="shared" si="159"/>
        <v/>
      </c>
      <c r="Q1614" s="44" t="str">
        <f t="shared" si="160"/>
        <v/>
      </c>
      <c r="R1614" s="2" t="str">
        <f t="shared" si="161"/>
        <v/>
      </c>
    </row>
    <row r="1615" spans="16:18" x14ac:dyDescent="0.35">
      <c r="P1615" s="44" t="str">
        <f t="shared" si="159"/>
        <v/>
      </c>
      <c r="Q1615" s="44" t="str">
        <f t="shared" si="160"/>
        <v/>
      </c>
      <c r="R1615" s="2" t="str">
        <f t="shared" si="161"/>
        <v/>
      </c>
    </row>
    <row r="1616" spans="16:18" x14ac:dyDescent="0.35">
      <c r="P1616" s="44" t="str">
        <f t="shared" si="159"/>
        <v/>
      </c>
      <c r="Q1616" s="44" t="str">
        <f t="shared" si="160"/>
        <v/>
      </c>
      <c r="R1616" s="2" t="str">
        <f t="shared" si="161"/>
        <v/>
      </c>
    </row>
    <row r="1617" spans="16:18" x14ac:dyDescent="0.35">
      <c r="P1617" s="44" t="str">
        <f t="shared" si="159"/>
        <v/>
      </c>
      <c r="Q1617" s="44" t="str">
        <f t="shared" si="160"/>
        <v/>
      </c>
      <c r="R1617" s="2" t="str">
        <f t="shared" si="161"/>
        <v/>
      </c>
    </row>
    <row r="1618" spans="16:18" x14ac:dyDescent="0.35">
      <c r="P1618" s="44" t="str">
        <f t="shared" si="159"/>
        <v/>
      </c>
      <c r="Q1618" s="44" t="str">
        <f t="shared" si="160"/>
        <v/>
      </c>
      <c r="R1618" s="2" t="str">
        <f t="shared" si="161"/>
        <v/>
      </c>
    </row>
    <row r="1619" spans="16:18" x14ac:dyDescent="0.35">
      <c r="P1619" s="44" t="str">
        <f t="shared" si="159"/>
        <v/>
      </c>
      <c r="Q1619" s="44" t="str">
        <f t="shared" si="160"/>
        <v/>
      </c>
      <c r="R1619" s="2" t="str">
        <f t="shared" si="161"/>
        <v/>
      </c>
    </row>
    <row r="1620" spans="16:18" x14ac:dyDescent="0.35">
      <c r="P1620" s="44" t="str">
        <f t="shared" si="159"/>
        <v/>
      </c>
      <c r="Q1620" s="44" t="str">
        <f t="shared" si="160"/>
        <v/>
      </c>
      <c r="R1620" s="2" t="str">
        <f t="shared" si="161"/>
        <v/>
      </c>
    </row>
    <row r="1621" spans="16:18" x14ac:dyDescent="0.35">
      <c r="P1621" s="44" t="str">
        <f t="shared" si="159"/>
        <v/>
      </c>
      <c r="Q1621" s="44" t="str">
        <f t="shared" si="160"/>
        <v/>
      </c>
      <c r="R1621" s="2" t="str">
        <f t="shared" si="161"/>
        <v/>
      </c>
    </row>
    <row r="1622" spans="16:18" x14ac:dyDescent="0.35">
      <c r="P1622" s="44" t="str">
        <f t="shared" si="159"/>
        <v/>
      </c>
      <c r="Q1622" s="44" t="str">
        <f t="shared" si="160"/>
        <v/>
      </c>
      <c r="R1622" s="2" t="str">
        <f t="shared" si="161"/>
        <v/>
      </c>
    </row>
    <row r="1623" spans="16:18" x14ac:dyDescent="0.35">
      <c r="P1623" s="44" t="str">
        <f t="shared" si="159"/>
        <v/>
      </c>
      <c r="Q1623" s="44" t="str">
        <f t="shared" si="160"/>
        <v/>
      </c>
      <c r="R1623" s="2" t="str">
        <f t="shared" si="161"/>
        <v/>
      </c>
    </row>
    <row r="1624" spans="16:18" x14ac:dyDescent="0.35">
      <c r="P1624" s="44" t="str">
        <f t="shared" si="159"/>
        <v/>
      </c>
      <c r="Q1624" s="44" t="str">
        <f t="shared" si="160"/>
        <v/>
      </c>
      <c r="R1624" s="2" t="str">
        <f t="shared" si="161"/>
        <v/>
      </c>
    </row>
    <row r="1625" spans="16:18" x14ac:dyDescent="0.35">
      <c r="P1625" s="44" t="str">
        <f t="shared" si="159"/>
        <v/>
      </c>
      <c r="Q1625" s="44" t="str">
        <f t="shared" si="160"/>
        <v/>
      </c>
      <c r="R1625" s="2" t="str">
        <f t="shared" si="161"/>
        <v/>
      </c>
    </row>
    <row r="1626" spans="16:18" x14ac:dyDescent="0.35">
      <c r="P1626" s="44" t="str">
        <f t="shared" si="159"/>
        <v/>
      </c>
      <c r="Q1626" s="44" t="str">
        <f t="shared" si="160"/>
        <v/>
      </c>
      <c r="R1626" s="2" t="str">
        <f t="shared" si="161"/>
        <v/>
      </c>
    </row>
    <row r="1627" spans="16:18" x14ac:dyDescent="0.35">
      <c r="P1627" s="44" t="str">
        <f t="shared" si="159"/>
        <v/>
      </c>
      <c r="Q1627" s="44" t="str">
        <f t="shared" si="160"/>
        <v/>
      </c>
      <c r="R1627" s="2" t="str">
        <f t="shared" si="161"/>
        <v/>
      </c>
    </row>
    <row r="1628" spans="16:18" x14ac:dyDescent="0.35">
      <c r="P1628" s="44" t="str">
        <f t="shared" si="159"/>
        <v/>
      </c>
      <c r="Q1628" s="44" t="str">
        <f t="shared" si="160"/>
        <v/>
      </c>
      <c r="R1628" s="2" t="str">
        <f t="shared" si="161"/>
        <v/>
      </c>
    </row>
    <row r="1629" spans="16:18" x14ac:dyDescent="0.35">
      <c r="P1629" s="44" t="str">
        <f t="shared" si="159"/>
        <v/>
      </c>
      <c r="Q1629" s="44" t="str">
        <f t="shared" si="160"/>
        <v/>
      </c>
      <c r="R1629" s="2" t="str">
        <f t="shared" si="161"/>
        <v/>
      </c>
    </row>
    <row r="1630" spans="16:18" x14ac:dyDescent="0.35">
      <c r="P1630" s="44" t="str">
        <f t="shared" si="159"/>
        <v/>
      </c>
      <c r="Q1630" s="44" t="str">
        <f t="shared" si="160"/>
        <v/>
      </c>
      <c r="R1630" s="2" t="str">
        <f t="shared" si="161"/>
        <v/>
      </c>
    </row>
    <row r="1631" spans="16:18" x14ac:dyDescent="0.35">
      <c r="P1631" s="44" t="str">
        <f t="shared" si="159"/>
        <v/>
      </c>
      <c r="Q1631" s="44" t="str">
        <f t="shared" si="160"/>
        <v/>
      </c>
      <c r="R1631" s="2" t="str">
        <f t="shared" si="161"/>
        <v/>
      </c>
    </row>
    <row r="1632" spans="16:18" x14ac:dyDescent="0.35">
      <c r="P1632" s="44" t="str">
        <f t="shared" si="159"/>
        <v/>
      </c>
      <c r="Q1632" s="44" t="str">
        <f t="shared" si="160"/>
        <v/>
      </c>
      <c r="R1632" s="2" t="str">
        <f t="shared" si="161"/>
        <v/>
      </c>
    </row>
    <row r="1633" spans="16:18" x14ac:dyDescent="0.35">
      <c r="P1633" s="44" t="str">
        <f t="shared" si="159"/>
        <v/>
      </c>
      <c r="Q1633" s="44" t="str">
        <f t="shared" si="160"/>
        <v/>
      </c>
      <c r="R1633" s="2" t="str">
        <f t="shared" si="161"/>
        <v/>
      </c>
    </row>
    <row r="1634" spans="16:18" x14ac:dyDescent="0.35">
      <c r="P1634" s="44" t="str">
        <f t="shared" si="159"/>
        <v/>
      </c>
      <c r="Q1634" s="44" t="str">
        <f t="shared" si="160"/>
        <v/>
      </c>
      <c r="R1634" s="2" t="str">
        <f t="shared" si="161"/>
        <v/>
      </c>
    </row>
    <row r="1635" spans="16:18" x14ac:dyDescent="0.35">
      <c r="P1635" s="44" t="str">
        <f t="shared" si="159"/>
        <v/>
      </c>
      <c r="Q1635" s="44" t="str">
        <f t="shared" si="160"/>
        <v/>
      </c>
      <c r="R1635" s="2" t="str">
        <f t="shared" si="161"/>
        <v/>
      </c>
    </row>
    <row r="1636" spans="16:18" x14ac:dyDescent="0.35">
      <c r="P1636" s="44" t="str">
        <f t="shared" si="159"/>
        <v/>
      </c>
      <c r="Q1636" s="44" t="str">
        <f t="shared" si="160"/>
        <v/>
      </c>
      <c r="R1636" s="2" t="str">
        <f t="shared" si="161"/>
        <v/>
      </c>
    </row>
    <row r="1637" spans="16:18" x14ac:dyDescent="0.35">
      <c r="P1637" s="44" t="str">
        <f t="shared" si="159"/>
        <v/>
      </c>
      <c r="Q1637" s="44" t="str">
        <f t="shared" si="160"/>
        <v/>
      </c>
      <c r="R1637" s="2" t="str">
        <f t="shared" si="161"/>
        <v/>
      </c>
    </row>
    <row r="1638" spans="16:18" x14ac:dyDescent="0.35">
      <c r="P1638" s="44" t="str">
        <f t="shared" si="159"/>
        <v/>
      </c>
      <c r="Q1638" s="44" t="str">
        <f t="shared" si="160"/>
        <v/>
      </c>
      <c r="R1638" s="2" t="str">
        <f t="shared" si="161"/>
        <v/>
      </c>
    </row>
    <row r="1639" spans="16:18" x14ac:dyDescent="0.35">
      <c r="P1639" s="44" t="str">
        <f t="shared" si="159"/>
        <v/>
      </c>
      <c r="Q1639" s="44" t="str">
        <f t="shared" si="160"/>
        <v/>
      </c>
      <c r="R1639" s="2" t="str">
        <f t="shared" si="161"/>
        <v/>
      </c>
    </row>
    <row r="1640" spans="16:18" x14ac:dyDescent="0.35">
      <c r="P1640" s="44" t="str">
        <f t="shared" si="159"/>
        <v/>
      </c>
      <c r="Q1640" s="44" t="str">
        <f t="shared" si="160"/>
        <v/>
      </c>
      <c r="R1640" s="2" t="str">
        <f t="shared" si="161"/>
        <v/>
      </c>
    </row>
    <row r="1641" spans="16:18" x14ac:dyDescent="0.35">
      <c r="P1641" s="44" t="str">
        <f t="shared" si="159"/>
        <v/>
      </c>
      <c r="Q1641" s="44" t="str">
        <f t="shared" si="160"/>
        <v/>
      </c>
      <c r="R1641" s="2" t="str">
        <f t="shared" si="161"/>
        <v/>
      </c>
    </row>
    <row r="1642" spans="16:18" x14ac:dyDescent="0.35">
      <c r="P1642" s="44" t="str">
        <f t="shared" si="159"/>
        <v/>
      </c>
      <c r="Q1642" s="44" t="str">
        <f t="shared" si="160"/>
        <v/>
      </c>
      <c r="R1642" s="2" t="str">
        <f t="shared" si="161"/>
        <v/>
      </c>
    </row>
    <row r="1643" spans="16:18" x14ac:dyDescent="0.35">
      <c r="P1643" s="44" t="str">
        <f t="shared" si="159"/>
        <v/>
      </c>
      <c r="Q1643" s="44" t="str">
        <f t="shared" si="160"/>
        <v/>
      </c>
      <c r="R1643" s="2" t="str">
        <f t="shared" si="161"/>
        <v/>
      </c>
    </row>
    <row r="1644" spans="16:18" x14ac:dyDescent="0.35">
      <c r="P1644" s="44" t="str">
        <f t="shared" si="159"/>
        <v/>
      </c>
      <c r="Q1644" s="44" t="str">
        <f t="shared" si="160"/>
        <v/>
      </c>
      <c r="R1644" s="2" t="str">
        <f t="shared" si="161"/>
        <v/>
      </c>
    </row>
    <row r="1645" spans="16:18" x14ac:dyDescent="0.35">
      <c r="P1645" s="44" t="str">
        <f t="shared" si="159"/>
        <v/>
      </c>
      <c r="Q1645" s="44" t="str">
        <f t="shared" si="160"/>
        <v/>
      </c>
      <c r="R1645" s="2" t="str">
        <f t="shared" si="161"/>
        <v/>
      </c>
    </row>
    <row r="1646" spans="16:18" x14ac:dyDescent="0.35">
      <c r="P1646" s="44" t="str">
        <f t="shared" si="159"/>
        <v/>
      </c>
      <c r="Q1646" s="44" t="str">
        <f t="shared" si="160"/>
        <v/>
      </c>
      <c r="R1646" s="2" t="str">
        <f t="shared" si="161"/>
        <v/>
      </c>
    </row>
    <row r="1647" spans="16:18" x14ac:dyDescent="0.35">
      <c r="P1647" s="44" t="str">
        <f t="shared" si="159"/>
        <v/>
      </c>
      <c r="Q1647" s="44" t="str">
        <f t="shared" si="160"/>
        <v/>
      </c>
      <c r="R1647" s="2" t="str">
        <f t="shared" si="161"/>
        <v/>
      </c>
    </row>
    <row r="1648" spans="16:18" x14ac:dyDescent="0.35">
      <c r="P1648" s="44" t="str">
        <f t="shared" si="159"/>
        <v/>
      </c>
      <c r="Q1648" s="44" t="str">
        <f t="shared" si="160"/>
        <v/>
      </c>
      <c r="R1648" s="2" t="str">
        <f t="shared" si="161"/>
        <v/>
      </c>
    </row>
    <row r="1649" spans="16:18" x14ac:dyDescent="0.35">
      <c r="P1649" s="44" t="str">
        <f t="shared" si="159"/>
        <v/>
      </c>
      <c r="Q1649" s="44" t="str">
        <f t="shared" si="160"/>
        <v/>
      </c>
      <c r="R1649" s="2" t="str">
        <f t="shared" si="161"/>
        <v/>
      </c>
    </row>
    <row r="1650" spans="16:18" x14ac:dyDescent="0.35">
      <c r="P1650" s="44" t="str">
        <f t="shared" si="159"/>
        <v/>
      </c>
      <c r="Q1650" s="44" t="str">
        <f t="shared" si="160"/>
        <v/>
      </c>
      <c r="R1650" s="2" t="str">
        <f t="shared" si="161"/>
        <v/>
      </c>
    </row>
    <row r="1651" spans="16:18" x14ac:dyDescent="0.35">
      <c r="P1651" s="44" t="str">
        <f t="shared" si="159"/>
        <v/>
      </c>
      <c r="Q1651" s="44" t="str">
        <f t="shared" si="160"/>
        <v/>
      </c>
      <c r="R1651" s="2" t="str">
        <f t="shared" si="161"/>
        <v/>
      </c>
    </row>
    <row r="1652" spans="16:18" x14ac:dyDescent="0.35">
      <c r="P1652" s="44" t="str">
        <f t="shared" si="159"/>
        <v/>
      </c>
      <c r="Q1652" s="44" t="str">
        <f t="shared" si="160"/>
        <v/>
      </c>
      <c r="R1652" s="2" t="str">
        <f t="shared" si="161"/>
        <v/>
      </c>
    </row>
    <row r="1653" spans="16:18" x14ac:dyDescent="0.35">
      <c r="P1653" s="44" t="str">
        <f t="shared" si="159"/>
        <v/>
      </c>
      <c r="Q1653" s="44" t="str">
        <f t="shared" si="160"/>
        <v/>
      </c>
      <c r="R1653" s="2" t="str">
        <f t="shared" si="161"/>
        <v/>
      </c>
    </row>
    <row r="1654" spans="16:18" x14ac:dyDescent="0.35">
      <c r="P1654" s="44" t="str">
        <f t="shared" si="159"/>
        <v/>
      </c>
      <c r="Q1654" s="44" t="str">
        <f t="shared" si="160"/>
        <v/>
      </c>
      <c r="R1654" s="2" t="str">
        <f t="shared" si="161"/>
        <v/>
      </c>
    </row>
    <row r="1655" spans="16:18" x14ac:dyDescent="0.35">
      <c r="P1655" s="44" t="str">
        <f t="shared" si="159"/>
        <v/>
      </c>
      <c r="Q1655" s="44" t="str">
        <f t="shared" si="160"/>
        <v/>
      </c>
      <c r="R1655" s="2" t="str">
        <f t="shared" si="161"/>
        <v/>
      </c>
    </row>
    <row r="1656" spans="16:18" x14ac:dyDescent="0.35">
      <c r="P1656" s="44" t="str">
        <f t="shared" si="159"/>
        <v/>
      </c>
      <c r="Q1656" s="44" t="str">
        <f t="shared" si="160"/>
        <v/>
      </c>
      <c r="R1656" s="2" t="str">
        <f t="shared" si="161"/>
        <v/>
      </c>
    </row>
    <row r="1657" spans="16:18" x14ac:dyDescent="0.35">
      <c r="P1657" s="44" t="str">
        <f t="shared" si="159"/>
        <v/>
      </c>
      <c r="Q1657" s="44" t="str">
        <f t="shared" si="160"/>
        <v/>
      </c>
      <c r="R1657" s="2" t="str">
        <f t="shared" si="161"/>
        <v/>
      </c>
    </row>
    <row r="1658" spans="16:18" x14ac:dyDescent="0.35">
      <c r="P1658" s="44" t="str">
        <f t="shared" si="159"/>
        <v/>
      </c>
      <c r="Q1658" s="44" t="str">
        <f t="shared" si="160"/>
        <v/>
      </c>
      <c r="R1658" s="2" t="str">
        <f t="shared" si="161"/>
        <v/>
      </c>
    </row>
    <row r="1659" spans="16:18" x14ac:dyDescent="0.35">
      <c r="P1659" s="44" t="str">
        <f t="shared" si="159"/>
        <v/>
      </c>
      <c r="Q1659" s="44" t="str">
        <f t="shared" si="160"/>
        <v/>
      </c>
      <c r="R1659" s="2" t="str">
        <f t="shared" si="161"/>
        <v/>
      </c>
    </row>
    <row r="1660" spans="16:18" x14ac:dyDescent="0.35">
      <c r="P1660" s="44" t="str">
        <f t="shared" si="159"/>
        <v/>
      </c>
      <c r="Q1660" s="44" t="str">
        <f t="shared" si="160"/>
        <v/>
      </c>
      <c r="R1660" s="2" t="str">
        <f t="shared" si="161"/>
        <v/>
      </c>
    </row>
    <row r="1661" spans="16:18" x14ac:dyDescent="0.35">
      <c r="P1661" s="44" t="str">
        <f t="shared" si="159"/>
        <v/>
      </c>
      <c r="Q1661" s="44" t="str">
        <f t="shared" si="160"/>
        <v/>
      </c>
      <c r="R1661" s="2" t="str">
        <f t="shared" si="161"/>
        <v/>
      </c>
    </row>
    <row r="1662" spans="16:18" x14ac:dyDescent="0.35">
      <c r="P1662" s="44" t="str">
        <f t="shared" si="159"/>
        <v/>
      </c>
      <c r="Q1662" s="44" t="str">
        <f t="shared" si="160"/>
        <v/>
      </c>
      <c r="R1662" s="2" t="str">
        <f t="shared" si="161"/>
        <v/>
      </c>
    </row>
    <row r="1663" spans="16:18" x14ac:dyDescent="0.35">
      <c r="P1663" s="44" t="str">
        <f t="shared" si="159"/>
        <v/>
      </c>
      <c r="Q1663" s="44" t="str">
        <f t="shared" si="160"/>
        <v/>
      </c>
      <c r="R1663" s="2" t="str">
        <f t="shared" si="161"/>
        <v/>
      </c>
    </row>
    <row r="1664" spans="16:18" x14ac:dyDescent="0.35">
      <c r="P1664" s="44" t="str">
        <f t="shared" si="159"/>
        <v/>
      </c>
      <c r="Q1664" s="44" t="str">
        <f t="shared" si="160"/>
        <v/>
      </c>
      <c r="R1664" s="2" t="str">
        <f t="shared" si="161"/>
        <v/>
      </c>
    </row>
    <row r="1665" spans="16:18" x14ac:dyDescent="0.35">
      <c r="P1665" s="44" t="str">
        <f t="shared" si="159"/>
        <v/>
      </c>
      <c r="Q1665" s="44" t="str">
        <f t="shared" si="160"/>
        <v/>
      </c>
      <c r="R1665" s="2" t="str">
        <f t="shared" si="161"/>
        <v/>
      </c>
    </row>
    <row r="1666" spans="16:18" x14ac:dyDescent="0.35">
      <c r="P1666" s="44" t="str">
        <f t="shared" si="159"/>
        <v/>
      </c>
      <c r="Q1666" s="44" t="str">
        <f t="shared" si="160"/>
        <v/>
      </c>
      <c r="R1666" s="2" t="str">
        <f t="shared" si="161"/>
        <v/>
      </c>
    </row>
    <row r="1667" spans="16:18" x14ac:dyDescent="0.35">
      <c r="P1667" s="44" t="str">
        <f t="shared" si="159"/>
        <v/>
      </c>
      <c r="Q1667" s="44" t="str">
        <f t="shared" si="160"/>
        <v/>
      </c>
      <c r="R1667" s="2" t="str">
        <f t="shared" si="161"/>
        <v/>
      </c>
    </row>
    <row r="1668" spans="16:18" x14ac:dyDescent="0.35">
      <c r="P1668" s="44" t="str">
        <f t="shared" si="159"/>
        <v/>
      </c>
      <c r="Q1668" s="44" t="str">
        <f t="shared" si="160"/>
        <v/>
      </c>
      <c r="R1668" s="2" t="str">
        <f t="shared" si="161"/>
        <v/>
      </c>
    </row>
    <row r="1669" spans="16:18" x14ac:dyDescent="0.35">
      <c r="P1669" s="44" t="str">
        <f t="shared" si="159"/>
        <v/>
      </c>
      <c r="Q1669" s="44" t="str">
        <f t="shared" si="160"/>
        <v/>
      </c>
      <c r="R1669" s="2" t="str">
        <f t="shared" si="161"/>
        <v/>
      </c>
    </row>
    <row r="1670" spans="16:18" x14ac:dyDescent="0.35">
      <c r="P1670" s="44" t="str">
        <f t="shared" si="159"/>
        <v/>
      </c>
      <c r="Q1670" s="44" t="str">
        <f t="shared" si="160"/>
        <v/>
      </c>
      <c r="R1670" s="2" t="str">
        <f t="shared" si="161"/>
        <v/>
      </c>
    </row>
    <row r="1671" spans="16:18" x14ac:dyDescent="0.35">
      <c r="P1671" s="44" t="str">
        <f t="shared" ref="P1671:P1734" si="162">IF(G1671="","",D1671/B1671)</f>
        <v/>
      </c>
      <c r="Q1671" s="44" t="str">
        <f t="shared" si="160"/>
        <v/>
      </c>
      <c r="R1671" s="2" t="str">
        <f t="shared" si="161"/>
        <v/>
      </c>
    </row>
    <row r="1672" spans="16:18" x14ac:dyDescent="0.35">
      <c r="P1672" s="44" t="str">
        <f t="shared" si="162"/>
        <v/>
      </c>
      <c r="Q1672" s="44" t="str">
        <f t="shared" ref="Q1672:Q1735" si="163">IF(G1672="","", (E1672-E1671)/E1671)</f>
        <v/>
      </c>
      <c r="R1672" s="2" t="str">
        <f t="shared" ref="R1672:R1735" si="164">IF(A1672="","",R1671+(R1671*(((1+$F$1)^(1/12)-1))))</f>
        <v/>
      </c>
    </row>
    <row r="1673" spans="16:18" x14ac:dyDescent="0.35">
      <c r="P1673" s="44" t="str">
        <f t="shared" si="162"/>
        <v/>
      </c>
      <c r="Q1673" s="44" t="str">
        <f t="shared" si="163"/>
        <v/>
      </c>
      <c r="R1673" s="2" t="str">
        <f t="shared" si="164"/>
        <v/>
      </c>
    </row>
    <row r="1674" spans="16:18" x14ac:dyDescent="0.35">
      <c r="P1674" s="44" t="str">
        <f t="shared" si="162"/>
        <v/>
      </c>
      <c r="Q1674" s="44" t="str">
        <f t="shared" si="163"/>
        <v/>
      </c>
      <c r="R1674" s="2" t="str">
        <f t="shared" si="164"/>
        <v/>
      </c>
    </row>
    <row r="1675" spans="16:18" x14ac:dyDescent="0.35">
      <c r="P1675" s="44" t="str">
        <f t="shared" si="162"/>
        <v/>
      </c>
      <c r="Q1675" s="44" t="str">
        <f t="shared" si="163"/>
        <v/>
      </c>
      <c r="R1675" s="2" t="str">
        <f t="shared" si="164"/>
        <v/>
      </c>
    </row>
    <row r="1676" spans="16:18" x14ac:dyDescent="0.35">
      <c r="P1676" s="44" t="str">
        <f t="shared" si="162"/>
        <v/>
      </c>
      <c r="Q1676" s="44" t="str">
        <f t="shared" si="163"/>
        <v/>
      </c>
      <c r="R1676" s="2" t="str">
        <f t="shared" si="164"/>
        <v/>
      </c>
    </row>
    <row r="1677" spans="16:18" x14ac:dyDescent="0.35">
      <c r="P1677" s="44" t="str">
        <f t="shared" si="162"/>
        <v/>
      </c>
      <c r="Q1677" s="44" t="str">
        <f t="shared" si="163"/>
        <v/>
      </c>
      <c r="R1677" s="2" t="str">
        <f t="shared" si="164"/>
        <v/>
      </c>
    </row>
    <row r="1678" spans="16:18" x14ac:dyDescent="0.35">
      <c r="P1678" s="44" t="str">
        <f t="shared" si="162"/>
        <v/>
      </c>
      <c r="Q1678" s="44" t="str">
        <f t="shared" si="163"/>
        <v/>
      </c>
      <c r="R1678" s="2" t="str">
        <f t="shared" si="164"/>
        <v/>
      </c>
    </row>
    <row r="1679" spans="16:18" x14ac:dyDescent="0.35">
      <c r="P1679" s="44" t="str">
        <f t="shared" si="162"/>
        <v/>
      </c>
      <c r="Q1679" s="44" t="str">
        <f t="shared" si="163"/>
        <v/>
      </c>
      <c r="R1679" s="2" t="str">
        <f t="shared" si="164"/>
        <v/>
      </c>
    </row>
    <row r="1680" spans="16:18" x14ac:dyDescent="0.35">
      <c r="P1680" s="44" t="str">
        <f t="shared" si="162"/>
        <v/>
      </c>
      <c r="Q1680" s="44" t="str">
        <f t="shared" si="163"/>
        <v/>
      </c>
      <c r="R1680" s="2" t="str">
        <f t="shared" si="164"/>
        <v/>
      </c>
    </row>
    <row r="1681" spans="16:18" x14ac:dyDescent="0.35">
      <c r="P1681" s="44" t="str">
        <f t="shared" si="162"/>
        <v/>
      </c>
      <c r="Q1681" s="44" t="str">
        <f t="shared" si="163"/>
        <v/>
      </c>
      <c r="R1681" s="2" t="str">
        <f t="shared" si="164"/>
        <v/>
      </c>
    </row>
    <row r="1682" spans="16:18" x14ac:dyDescent="0.35">
      <c r="P1682" s="44" t="str">
        <f t="shared" si="162"/>
        <v/>
      </c>
      <c r="Q1682" s="44" t="str">
        <f t="shared" si="163"/>
        <v/>
      </c>
      <c r="R1682" s="2" t="str">
        <f t="shared" si="164"/>
        <v/>
      </c>
    </row>
    <row r="1683" spans="16:18" x14ac:dyDescent="0.35">
      <c r="P1683" s="44" t="str">
        <f t="shared" si="162"/>
        <v/>
      </c>
      <c r="Q1683" s="44" t="str">
        <f t="shared" si="163"/>
        <v/>
      </c>
      <c r="R1683" s="2" t="str">
        <f t="shared" si="164"/>
        <v/>
      </c>
    </row>
    <row r="1684" spans="16:18" x14ac:dyDescent="0.35">
      <c r="P1684" s="44" t="str">
        <f t="shared" si="162"/>
        <v/>
      </c>
      <c r="Q1684" s="44" t="str">
        <f t="shared" si="163"/>
        <v/>
      </c>
      <c r="R1684" s="2" t="str">
        <f t="shared" si="164"/>
        <v/>
      </c>
    </row>
    <row r="1685" spans="16:18" x14ac:dyDescent="0.35">
      <c r="P1685" s="44" t="str">
        <f t="shared" si="162"/>
        <v/>
      </c>
      <c r="Q1685" s="44" t="str">
        <f t="shared" si="163"/>
        <v/>
      </c>
      <c r="R1685" s="2" t="str">
        <f t="shared" si="164"/>
        <v/>
      </c>
    </row>
    <row r="1686" spans="16:18" x14ac:dyDescent="0.35">
      <c r="P1686" s="44" t="str">
        <f t="shared" si="162"/>
        <v/>
      </c>
      <c r="Q1686" s="44" t="str">
        <f t="shared" si="163"/>
        <v/>
      </c>
      <c r="R1686" s="2" t="str">
        <f t="shared" si="164"/>
        <v/>
      </c>
    </row>
    <row r="1687" spans="16:18" x14ac:dyDescent="0.35">
      <c r="P1687" s="44" t="str">
        <f t="shared" si="162"/>
        <v/>
      </c>
      <c r="Q1687" s="44" t="str">
        <f t="shared" si="163"/>
        <v/>
      </c>
      <c r="R1687" s="2" t="str">
        <f t="shared" si="164"/>
        <v/>
      </c>
    </row>
    <row r="1688" spans="16:18" x14ac:dyDescent="0.35">
      <c r="P1688" s="44" t="str">
        <f t="shared" si="162"/>
        <v/>
      </c>
      <c r="Q1688" s="44" t="str">
        <f t="shared" si="163"/>
        <v/>
      </c>
      <c r="R1688" s="2" t="str">
        <f t="shared" si="164"/>
        <v/>
      </c>
    </row>
    <row r="1689" spans="16:18" x14ac:dyDescent="0.35">
      <c r="P1689" s="44" t="str">
        <f t="shared" si="162"/>
        <v/>
      </c>
      <c r="Q1689" s="44" t="str">
        <f t="shared" si="163"/>
        <v/>
      </c>
      <c r="R1689" s="2" t="str">
        <f t="shared" si="164"/>
        <v/>
      </c>
    </row>
    <row r="1690" spans="16:18" x14ac:dyDescent="0.35">
      <c r="P1690" s="44" t="str">
        <f t="shared" si="162"/>
        <v/>
      </c>
      <c r="Q1690" s="44" t="str">
        <f t="shared" si="163"/>
        <v/>
      </c>
      <c r="R1690" s="2" t="str">
        <f t="shared" si="164"/>
        <v/>
      </c>
    </row>
    <row r="1691" spans="16:18" x14ac:dyDescent="0.35">
      <c r="P1691" s="44" t="str">
        <f t="shared" si="162"/>
        <v/>
      </c>
      <c r="Q1691" s="44" t="str">
        <f t="shared" si="163"/>
        <v/>
      </c>
      <c r="R1691" s="2" t="str">
        <f t="shared" si="164"/>
        <v/>
      </c>
    </row>
    <row r="1692" spans="16:18" x14ac:dyDescent="0.35">
      <c r="P1692" s="44" t="str">
        <f t="shared" si="162"/>
        <v/>
      </c>
      <c r="Q1692" s="44" t="str">
        <f t="shared" si="163"/>
        <v/>
      </c>
      <c r="R1692" s="2" t="str">
        <f t="shared" si="164"/>
        <v/>
      </c>
    </row>
    <row r="1693" spans="16:18" x14ac:dyDescent="0.35">
      <c r="P1693" s="44" t="str">
        <f t="shared" si="162"/>
        <v/>
      </c>
      <c r="Q1693" s="44" t="str">
        <f t="shared" si="163"/>
        <v/>
      </c>
      <c r="R1693" s="2" t="str">
        <f t="shared" si="164"/>
        <v/>
      </c>
    </row>
    <row r="1694" spans="16:18" x14ac:dyDescent="0.35">
      <c r="P1694" s="44" t="str">
        <f t="shared" si="162"/>
        <v/>
      </c>
      <c r="Q1694" s="44" t="str">
        <f t="shared" si="163"/>
        <v/>
      </c>
      <c r="R1694" s="2" t="str">
        <f t="shared" si="164"/>
        <v/>
      </c>
    </row>
    <row r="1695" spans="16:18" x14ac:dyDescent="0.35">
      <c r="P1695" s="44" t="str">
        <f t="shared" si="162"/>
        <v/>
      </c>
      <c r="Q1695" s="44" t="str">
        <f t="shared" si="163"/>
        <v/>
      </c>
      <c r="R1695" s="2" t="str">
        <f t="shared" si="164"/>
        <v/>
      </c>
    </row>
    <row r="1696" spans="16:18" x14ac:dyDescent="0.35">
      <c r="P1696" s="44" t="str">
        <f t="shared" si="162"/>
        <v/>
      </c>
      <c r="Q1696" s="44" t="str">
        <f t="shared" si="163"/>
        <v/>
      </c>
      <c r="R1696" s="2" t="str">
        <f t="shared" si="164"/>
        <v/>
      </c>
    </row>
    <row r="1697" spans="16:18" x14ac:dyDescent="0.35">
      <c r="P1697" s="44" t="str">
        <f t="shared" si="162"/>
        <v/>
      </c>
      <c r="Q1697" s="44" t="str">
        <f t="shared" si="163"/>
        <v/>
      </c>
      <c r="R1697" s="2" t="str">
        <f t="shared" si="164"/>
        <v/>
      </c>
    </row>
    <row r="1698" spans="16:18" x14ac:dyDescent="0.35">
      <c r="P1698" s="44" t="str">
        <f t="shared" si="162"/>
        <v/>
      </c>
      <c r="Q1698" s="44" t="str">
        <f t="shared" si="163"/>
        <v/>
      </c>
      <c r="R1698" s="2" t="str">
        <f t="shared" si="164"/>
        <v/>
      </c>
    </row>
    <row r="1699" spans="16:18" x14ac:dyDescent="0.35">
      <c r="P1699" s="44" t="str">
        <f t="shared" si="162"/>
        <v/>
      </c>
      <c r="Q1699" s="44" t="str">
        <f t="shared" si="163"/>
        <v/>
      </c>
      <c r="R1699" s="2" t="str">
        <f t="shared" si="164"/>
        <v/>
      </c>
    </row>
    <row r="1700" spans="16:18" x14ac:dyDescent="0.35">
      <c r="P1700" s="44" t="str">
        <f t="shared" si="162"/>
        <v/>
      </c>
      <c r="Q1700" s="44" t="str">
        <f t="shared" si="163"/>
        <v/>
      </c>
      <c r="R1700" s="2" t="str">
        <f t="shared" si="164"/>
        <v/>
      </c>
    </row>
    <row r="1701" spans="16:18" x14ac:dyDescent="0.35">
      <c r="P1701" s="44" t="str">
        <f t="shared" si="162"/>
        <v/>
      </c>
      <c r="Q1701" s="44" t="str">
        <f t="shared" si="163"/>
        <v/>
      </c>
      <c r="R1701" s="2" t="str">
        <f t="shared" si="164"/>
        <v/>
      </c>
    </row>
    <row r="1702" spans="16:18" x14ac:dyDescent="0.35">
      <c r="P1702" s="44" t="str">
        <f t="shared" si="162"/>
        <v/>
      </c>
      <c r="Q1702" s="44" t="str">
        <f t="shared" si="163"/>
        <v/>
      </c>
      <c r="R1702" s="2" t="str">
        <f t="shared" si="164"/>
        <v/>
      </c>
    </row>
    <row r="1703" spans="16:18" x14ac:dyDescent="0.35">
      <c r="P1703" s="44" t="str">
        <f t="shared" si="162"/>
        <v/>
      </c>
      <c r="Q1703" s="44" t="str">
        <f t="shared" si="163"/>
        <v/>
      </c>
      <c r="R1703" s="2" t="str">
        <f t="shared" si="164"/>
        <v/>
      </c>
    </row>
    <row r="1704" spans="16:18" x14ac:dyDescent="0.35">
      <c r="P1704" s="44" t="str">
        <f t="shared" si="162"/>
        <v/>
      </c>
      <c r="Q1704" s="44" t="str">
        <f t="shared" si="163"/>
        <v/>
      </c>
      <c r="R1704" s="2" t="str">
        <f t="shared" si="164"/>
        <v/>
      </c>
    </row>
    <row r="1705" spans="16:18" x14ac:dyDescent="0.35">
      <c r="P1705" s="44" t="str">
        <f t="shared" si="162"/>
        <v/>
      </c>
      <c r="Q1705" s="44" t="str">
        <f t="shared" si="163"/>
        <v/>
      </c>
      <c r="R1705" s="2" t="str">
        <f t="shared" si="164"/>
        <v/>
      </c>
    </row>
    <row r="1706" spans="16:18" x14ac:dyDescent="0.35">
      <c r="P1706" s="44" t="str">
        <f t="shared" si="162"/>
        <v/>
      </c>
      <c r="Q1706" s="44" t="str">
        <f t="shared" si="163"/>
        <v/>
      </c>
      <c r="R1706" s="2" t="str">
        <f t="shared" si="164"/>
        <v/>
      </c>
    </row>
    <row r="1707" spans="16:18" x14ac:dyDescent="0.35">
      <c r="P1707" s="44" t="str">
        <f t="shared" si="162"/>
        <v/>
      </c>
      <c r="Q1707" s="44" t="str">
        <f t="shared" si="163"/>
        <v/>
      </c>
      <c r="R1707" s="2" t="str">
        <f t="shared" si="164"/>
        <v/>
      </c>
    </row>
    <row r="1708" spans="16:18" x14ac:dyDescent="0.35">
      <c r="P1708" s="44" t="str">
        <f t="shared" si="162"/>
        <v/>
      </c>
      <c r="Q1708" s="44" t="str">
        <f t="shared" si="163"/>
        <v/>
      </c>
      <c r="R1708" s="2" t="str">
        <f t="shared" si="164"/>
        <v/>
      </c>
    </row>
    <row r="1709" spans="16:18" x14ac:dyDescent="0.35">
      <c r="P1709" s="44" t="str">
        <f t="shared" si="162"/>
        <v/>
      </c>
      <c r="Q1709" s="44" t="str">
        <f t="shared" si="163"/>
        <v/>
      </c>
      <c r="R1709" s="2" t="str">
        <f t="shared" si="164"/>
        <v/>
      </c>
    </row>
    <row r="1710" spans="16:18" x14ac:dyDescent="0.35">
      <c r="P1710" s="44" t="str">
        <f t="shared" si="162"/>
        <v/>
      </c>
      <c r="Q1710" s="44" t="str">
        <f t="shared" si="163"/>
        <v/>
      </c>
      <c r="R1710" s="2" t="str">
        <f t="shared" si="164"/>
        <v/>
      </c>
    </row>
    <row r="1711" spans="16:18" x14ac:dyDescent="0.35">
      <c r="P1711" s="44" t="str">
        <f t="shared" si="162"/>
        <v/>
      </c>
      <c r="Q1711" s="44" t="str">
        <f t="shared" si="163"/>
        <v/>
      </c>
      <c r="R1711" s="2" t="str">
        <f t="shared" si="164"/>
        <v/>
      </c>
    </row>
    <row r="1712" spans="16:18" x14ac:dyDescent="0.35">
      <c r="P1712" s="44" t="str">
        <f t="shared" si="162"/>
        <v/>
      </c>
      <c r="Q1712" s="44" t="str">
        <f t="shared" si="163"/>
        <v/>
      </c>
      <c r="R1712" s="2" t="str">
        <f t="shared" si="164"/>
        <v/>
      </c>
    </row>
    <row r="1713" spans="16:18" x14ac:dyDescent="0.35">
      <c r="P1713" s="44" t="str">
        <f t="shared" si="162"/>
        <v/>
      </c>
      <c r="Q1713" s="44" t="str">
        <f t="shared" si="163"/>
        <v/>
      </c>
      <c r="R1713" s="2" t="str">
        <f t="shared" si="164"/>
        <v/>
      </c>
    </row>
    <row r="1714" spans="16:18" x14ac:dyDescent="0.35">
      <c r="P1714" s="44" t="str">
        <f t="shared" si="162"/>
        <v/>
      </c>
      <c r="Q1714" s="44" t="str">
        <f t="shared" si="163"/>
        <v/>
      </c>
      <c r="R1714" s="2" t="str">
        <f t="shared" si="164"/>
        <v/>
      </c>
    </row>
    <row r="1715" spans="16:18" x14ac:dyDescent="0.35">
      <c r="P1715" s="44" t="str">
        <f t="shared" si="162"/>
        <v/>
      </c>
      <c r="Q1715" s="44" t="str">
        <f t="shared" si="163"/>
        <v/>
      </c>
      <c r="R1715" s="2" t="str">
        <f t="shared" si="164"/>
        <v/>
      </c>
    </row>
    <row r="1716" spans="16:18" x14ac:dyDescent="0.35">
      <c r="P1716" s="44" t="str">
        <f t="shared" si="162"/>
        <v/>
      </c>
      <c r="Q1716" s="44" t="str">
        <f t="shared" si="163"/>
        <v/>
      </c>
      <c r="R1716" s="2" t="str">
        <f t="shared" si="164"/>
        <v/>
      </c>
    </row>
    <row r="1717" spans="16:18" x14ac:dyDescent="0.35">
      <c r="P1717" s="44" t="str">
        <f t="shared" si="162"/>
        <v/>
      </c>
      <c r="Q1717" s="44" t="str">
        <f t="shared" si="163"/>
        <v/>
      </c>
      <c r="R1717" s="2" t="str">
        <f t="shared" si="164"/>
        <v/>
      </c>
    </row>
    <row r="1718" spans="16:18" x14ac:dyDescent="0.35">
      <c r="P1718" s="44" t="str">
        <f t="shared" si="162"/>
        <v/>
      </c>
      <c r="Q1718" s="44" t="str">
        <f t="shared" si="163"/>
        <v/>
      </c>
      <c r="R1718" s="2" t="str">
        <f t="shared" si="164"/>
        <v/>
      </c>
    </row>
    <row r="1719" spans="16:18" x14ac:dyDescent="0.35">
      <c r="P1719" s="44" t="str">
        <f t="shared" si="162"/>
        <v/>
      </c>
      <c r="Q1719" s="44" t="str">
        <f t="shared" si="163"/>
        <v/>
      </c>
      <c r="R1719" s="2" t="str">
        <f t="shared" si="164"/>
        <v/>
      </c>
    </row>
    <row r="1720" spans="16:18" x14ac:dyDescent="0.35">
      <c r="P1720" s="44" t="str">
        <f t="shared" si="162"/>
        <v/>
      </c>
      <c r="Q1720" s="44" t="str">
        <f t="shared" si="163"/>
        <v/>
      </c>
      <c r="R1720" s="2" t="str">
        <f t="shared" si="164"/>
        <v/>
      </c>
    </row>
    <row r="1721" spans="16:18" x14ac:dyDescent="0.35">
      <c r="P1721" s="44" t="str">
        <f t="shared" si="162"/>
        <v/>
      </c>
      <c r="Q1721" s="44" t="str">
        <f t="shared" si="163"/>
        <v/>
      </c>
      <c r="R1721" s="2" t="str">
        <f t="shared" si="164"/>
        <v/>
      </c>
    </row>
    <row r="1722" spans="16:18" x14ac:dyDescent="0.35">
      <c r="P1722" s="44" t="str">
        <f t="shared" si="162"/>
        <v/>
      </c>
      <c r="Q1722" s="44" t="str">
        <f t="shared" si="163"/>
        <v/>
      </c>
      <c r="R1722" s="2" t="str">
        <f t="shared" si="164"/>
        <v/>
      </c>
    </row>
    <row r="1723" spans="16:18" x14ac:dyDescent="0.35">
      <c r="P1723" s="44" t="str">
        <f t="shared" si="162"/>
        <v/>
      </c>
      <c r="Q1723" s="44" t="str">
        <f t="shared" si="163"/>
        <v/>
      </c>
      <c r="R1723" s="2" t="str">
        <f t="shared" si="164"/>
        <v/>
      </c>
    </row>
    <row r="1724" spans="16:18" x14ac:dyDescent="0.35">
      <c r="P1724" s="44" t="str">
        <f t="shared" si="162"/>
        <v/>
      </c>
      <c r="Q1724" s="44" t="str">
        <f t="shared" si="163"/>
        <v/>
      </c>
      <c r="R1724" s="2" t="str">
        <f t="shared" si="164"/>
        <v/>
      </c>
    </row>
    <row r="1725" spans="16:18" x14ac:dyDescent="0.35">
      <c r="P1725" s="44" t="str">
        <f t="shared" si="162"/>
        <v/>
      </c>
      <c r="Q1725" s="44" t="str">
        <f t="shared" si="163"/>
        <v/>
      </c>
      <c r="R1725" s="2" t="str">
        <f t="shared" si="164"/>
        <v/>
      </c>
    </row>
    <row r="1726" spans="16:18" x14ac:dyDescent="0.35">
      <c r="P1726" s="44" t="str">
        <f t="shared" si="162"/>
        <v/>
      </c>
      <c r="Q1726" s="44" t="str">
        <f t="shared" si="163"/>
        <v/>
      </c>
      <c r="R1726" s="2" t="str">
        <f t="shared" si="164"/>
        <v/>
      </c>
    </row>
    <row r="1727" spans="16:18" x14ac:dyDescent="0.35">
      <c r="P1727" s="44" t="str">
        <f t="shared" si="162"/>
        <v/>
      </c>
      <c r="Q1727" s="44" t="str">
        <f t="shared" si="163"/>
        <v/>
      </c>
      <c r="R1727" s="2" t="str">
        <f t="shared" si="164"/>
        <v/>
      </c>
    </row>
    <row r="1728" spans="16:18" x14ac:dyDescent="0.35">
      <c r="P1728" s="44" t="str">
        <f t="shared" si="162"/>
        <v/>
      </c>
      <c r="Q1728" s="44" t="str">
        <f t="shared" si="163"/>
        <v/>
      </c>
      <c r="R1728" s="2" t="str">
        <f t="shared" si="164"/>
        <v/>
      </c>
    </row>
    <row r="1729" spans="16:18" x14ac:dyDescent="0.35">
      <c r="P1729" s="44" t="str">
        <f t="shared" si="162"/>
        <v/>
      </c>
      <c r="Q1729" s="44" t="str">
        <f t="shared" si="163"/>
        <v/>
      </c>
      <c r="R1729" s="2" t="str">
        <f t="shared" si="164"/>
        <v/>
      </c>
    </row>
    <row r="1730" spans="16:18" x14ac:dyDescent="0.35">
      <c r="P1730" s="44" t="str">
        <f t="shared" si="162"/>
        <v/>
      </c>
      <c r="Q1730" s="44" t="str">
        <f t="shared" si="163"/>
        <v/>
      </c>
      <c r="R1730" s="2" t="str">
        <f t="shared" si="164"/>
        <v/>
      </c>
    </row>
    <row r="1731" spans="16:18" x14ac:dyDescent="0.35">
      <c r="P1731" s="44" t="str">
        <f t="shared" si="162"/>
        <v/>
      </c>
      <c r="Q1731" s="44" t="str">
        <f t="shared" si="163"/>
        <v/>
      </c>
      <c r="R1731" s="2" t="str">
        <f t="shared" si="164"/>
        <v/>
      </c>
    </row>
    <row r="1732" spans="16:18" x14ac:dyDescent="0.35">
      <c r="P1732" s="44" t="str">
        <f t="shared" si="162"/>
        <v/>
      </c>
      <c r="Q1732" s="44" t="str">
        <f t="shared" si="163"/>
        <v/>
      </c>
      <c r="R1732" s="2" t="str">
        <f t="shared" si="164"/>
        <v/>
      </c>
    </row>
    <row r="1733" spans="16:18" x14ac:dyDescent="0.35">
      <c r="P1733" s="44" t="str">
        <f t="shared" si="162"/>
        <v/>
      </c>
      <c r="Q1733" s="44" t="str">
        <f t="shared" si="163"/>
        <v/>
      </c>
      <c r="R1733" s="2" t="str">
        <f t="shared" si="164"/>
        <v/>
      </c>
    </row>
    <row r="1734" spans="16:18" x14ac:dyDescent="0.35">
      <c r="P1734" s="44" t="str">
        <f t="shared" si="162"/>
        <v/>
      </c>
      <c r="Q1734" s="44" t="str">
        <f t="shared" si="163"/>
        <v/>
      </c>
      <c r="R1734" s="2" t="str">
        <f t="shared" si="164"/>
        <v/>
      </c>
    </row>
    <row r="1735" spans="16:18" x14ac:dyDescent="0.35">
      <c r="P1735" s="44" t="str">
        <f t="shared" ref="P1735:P1798" si="165">IF(G1735="","",D1735/B1735)</f>
        <v/>
      </c>
      <c r="Q1735" s="44" t="str">
        <f t="shared" si="163"/>
        <v/>
      </c>
      <c r="R1735" s="2" t="str">
        <f t="shared" si="164"/>
        <v/>
      </c>
    </row>
    <row r="1736" spans="16:18" x14ac:dyDescent="0.35">
      <c r="P1736" s="44" t="str">
        <f t="shared" si="165"/>
        <v/>
      </c>
      <c r="Q1736" s="44" t="str">
        <f t="shared" ref="Q1736:Q1799" si="166">IF(G1736="","", (E1736-E1735)/E1735)</f>
        <v/>
      </c>
      <c r="R1736" s="2" t="str">
        <f t="shared" ref="R1736:R1799" si="167">IF(A1736="","",R1735+(R1735*(((1+$F$1)^(1/12)-1))))</f>
        <v/>
      </c>
    </row>
    <row r="1737" spans="16:18" x14ac:dyDescent="0.35">
      <c r="P1737" s="44" t="str">
        <f t="shared" si="165"/>
        <v/>
      </c>
      <c r="Q1737" s="44" t="str">
        <f t="shared" si="166"/>
        <v/>
      </c>
      <c r="R1737" s="2" t="str">
        <f t="shared" si="167"/>
        <v/>
      </c>
    </row>
    <row r="1738" spans="16:18" x14ac:dyDescent="0.35">
      <c r="P1738" s="44" t="str">
        <f t="shared" si="165"/>
        <v/>
      </c>
      <c r="Q1738" s="44" t="str">
        <f t="shared" si="166"/>
        <v/>
      </c>
      <c r="R1738" s="2" t="str">
        <f t="shared" si="167"/>
        <v/>
      </c>
    </row>
    <row r="1739" spans="16:18" x14ac:dyDescent="0.35">
      <c r="P1739" s="44" t="str">
        <f t="shared" si="165"/>
        <v/>
      </c>
      <c r="Q1739" s="44" t="str">
        <f t="shared" si="166"/>
        <v/>
      </c>
      <c r="R1739" s="2" t="str">
        <f t="shared" si="167"/>
        <v/>
      </c>
    </row>
    <row r="1740" spans="16:18" x14ac:dyDescent="0.35">
      <c r="P1740" s="44" t="str">
        <f t="shared" si="165"/>
        <v/>
      </c>
      <c r="Q1740" s="44" t="str">
        <f t="shared" si="166"/>
        <v/>
      </c>
      <c r="R1740" s="2" t="str">
        <f t="shared" si="167"/>
        <v/>
      </c>
    </row>
    <row r="1741" spans="16:18" x14ac:dyDescent="0.35">
      <c r="P1741" s="44" t="str">
        <f t="shared" si="165"/>
        <v/>
      </c>
      <c r="Q1741" s="44" t="str">
        <f t="shared" si="166"/>
        <v/>
      </c>
      <c r="R1741" s="2" t="str">
        <f t="shared" si="167"/>
        <v/>
      </c>
    </row>
    <row r="1742" spans="16:18" x14ac:dyDescent="0.35">
      <c r="P1742" s="44" t="str">
        <f t="shared" si="165"/>
        <v/>
      </c>
      <c r="Q1742" s="44" t="str">
        <f t="shared" si="166"/>
        <v/>
      </c>
      <c r="R1742" s="2" t="str">
        <f t="shared" si="167"/>
        <v/>
      </c>
    </row>
    <row r="1743" spans="16:18" x14ac:dyDescent="0.35">
      <c r="P1743" s="44" t="str">
        <f t="shared" si="165"/>
        <v/>
      </c>
      <c r="Q1743" s="44" t="str">
        <f t="shared" si="166"/>
        <v/>
      </c>
      <c r="R1743" s="2" t="str">
        <f t="shared" si="167"/>
        <v/>
      </c>
    </row>
    <row r="1744" spans="16:18" x14ac:dyDescent="0.35">
      <c r="P1744" s="44" t="str">
        <f t="shared" si="165"/>
        <v/>
      </c>
      <c r="Q1744" s="44" t="str">
        <f t="shared" si="166"/>
        <v/>
      </c>
      <c r="R1744" s="2" t="str">
        <f t="shared" si="167"/>
        <v/>
      </c>
    </row>
    <row r="1745" spans="16:18" x14ac:dyDescent="0.35">
      <c r="P1745" s="44" t="str">
        <f t="shared" si="165"/>
        <v/>
      </c>
      <c r="Q1745" s="44" t="str">
        <f t="shared" si="166"/>
        <v/>
      </c>
      <c r="R1745" s="2" t="str">
        <f t="shared" si="167"/>
        <v/>
      </c>
    </row>
    <row r="1746" spans="16:18" x14ac:dyDescent="0.35">
      <c r="P1746" s="44" t="str">
        <f t="shared" si="165"/>
        <v/>
      </c>
      <c r="Q1746" s="44" t="str">
        <f t="shared" si="166"/>
        <v/>
      </c>
      <c r="R1746" s="2" t="str">
        <f t="shared" si="167"/>
        <v/>
      </c>
    </row>
    <row r="1747" spans="16:18" x14ac:dyDescent="0.35">
      <c r="P1747" s="44" t="str">
        <f t="shared" si="165"/>
        <v/>
      </c>
      <c r="Q1747" s="44" t="str">
        <f t="shared" si="166"/>
        <v/>
      </c>
      <c r="R1747" s="2" t="str">
        <f t="shared" si="167"/>
        <v/>
      </c>
    </row>
    <row r="1748" spans="16:18" x14ac:dyDescent="0.35">
      <c r="P1748" s="44" t="str">
        <f t="shared" si="165"/>
        <v/>
      </c>
      <c r="Q1748" s="44" t="str">
        <f t="shared" si="166"/>
        <v/>
      </c>
      <c r="R1748" s="2" t="str">
        <f t="shared" si="167"/>
        <v/>
      </c>
    </row>
    <row r="1749" spans="16:18" x14ac:dyDescent="0.35">
      <c r="P1749" s="44" t="str">
        <f t="shared" si="165"/>
        <v/>
      </c>
      <c r="Q1749" s="44" t="str">
        <f t="shared" si="166"/>
        <v/>
      </c>
      <c r="R1749" s="2" t="str">
        <f t="shared" si="167"/>
        <v/>
      </c>
    </row>
    <row r="1750" spans="16:18" x14ac:dyDescent="0.35">
      <c r="P1750" s="44" t="str">
        <f t="shared" si="165"/>
        <v/>
      </c>
      <c r="Q1750" s="44" t="str">
        <f t="shared" si="166"/>
        <v/>
      </c>
      <c r="R1750" s="2" t="str">
        <f t="shared" si="167"/>
        <v/>
      </c>
    </row>
    <row r="1751" spans="16:18" x14ac:dyDescent="0.35">
      <c r="P1751" s="44" t="str">
        <f t="shared" si="165"/>
        <v/>
      </c>
      <c r="Q1751" s="44" t="str">
        <f t="shared" si="166"/>
        <v/>
      </c>
      <c r="R1751" s="2" t="str">
        <f t="shared" si="167"/>
        <v/>
      </c>
    </row>
    <row r="1752" spans="16:18" x14ac:dyDescent="0.35">
      <c r="P1752" s="44" t="str">
        <f t="shared" si="165"/>
        <v/>
      </c>
      <c r="Q1752" s="44" t="str">
        <f t="shared" si="166"/>
        <v/>
      </c>
      <c r="R1752" s="2" t="str">
        <f t="shared" si="167"/>
        <v/>
      </c>
    </row>
    <row r="1753" spans="16:18" x14ac:dyDescent="0.35">
      <c r="P1753" s="44" t="str">
        <f t="shared" si="165"/>
        <v/>
      </c>
      <c r="Q1753" s="44" t="str">
        <f t="shared" si="166"/>
        <v/>
      </c>
      <c r="R1753" s="2" t="str">
        <f t="shared" si="167"/>
        <v/>
      </c>
    </row>
    <row r="1754" spans="16:18" x14ac:dyDescent="0.35">
      <c r="P1754" s="44" t="str">
        <f t="shared" si="165"/>
        <v/>
      </c>
      <c r="Q1754" s="44" t="str">
        <f t="shared" si="166"/>
        <v/>
      </c>
      <c r="R1754" s="2" t="str">
        <f t="shared" si="167"/>
        <v/>
      </c>
    </row>
    <row r="1755" spans="16:18" x14ac:dyDescent="0.35">
      <c r="P1755" s="44" t="str">
        <f t="shared" si="165"/>
        <v/>
      </c>
      <c r="Q1755" s="44" t="str">
        <f t="shared" si="166"/>
        <v/>
      </c>
      <c r="R1755" s="2" t="str">
        <f t="shared" si="167"/>
        <v/>
      </c>
    </row>
    <row r="1756" spans="16:18" x14ac:dyDescent="0.35">
      <c r="P1756" s="44" t="str">
        <f t="shared" si="165"/>
        <v/>
      </c>
      <c r="Q1756" s="44" t="str">
        <f t="shared" si="166"/>
        <v/>
      </c>
      <c r="R1756" s="2" t="str">
        <f t="shared" si="167"/>
        <v/>
      </c>
    </row>
    <row r="1757" spans="16:18" x14ac:dyDescent="0.35">
      <c r="P1757" s="44" t="str">
        <f t="shared" si="165"/>
        <v/>
      </c>
      <c r="Q1757" s="44" t="str">
        <f t="shared" si="166"/>
        <v/>
      </c>
      <c r="R1757" s="2" t="str">
        <f t="shared" si="167"/>
        <v/>
      </c>
    </row>
    <row r="1758" spans="16:18" x14ac:dyDescent="0.35">
      <c r="P1758" s="44" t="str">
        <f t="shared" si="165"/>
        <v/>
      </c>
      <c r="Q1758" s="44" t="str">
        <f t="shared" si="166"/>
        <v/>
      </c>
      <c r="R1758" s="2" t="str">
        <f t="shared" si="167"/>
        <v/>
      </c>
    </row>
    <row r="1759" spans="16:18" x14ac:dyDescent="0.35">
      <c r="P1759" s="44" t="str">
        <f t="shared" si="165"/>
        <v/>
      </c>
      <c r="Q1759" s="44" t="str">
        <f t="shared" si="166"/>
        <v/>
      </c>
      <c r="R1759" s="2" t="str">
        <f t="shared" si="167"/>
        <v/>
      </c>
    </row>
    <row r="1760" spans="16:18" x14ac:dyDescent="0.35">
      <c r="P1760" s="44" t="str">
        <f t="shared" si="165"/>
        <v/>
      </c>
      <c r="Q1760" s="44" t="str">
        <f t="shared" si="166"/>
        <v/>
      </c>
      <c r="R1760" s="2" t="str">
        <f t="shared" si="167"/>
        <v/>
      </c>
    </row>
    <row r="1761" spans="16:18" x14ac:dyDescent="0.35">
      <c r="P1761" s="44" t="str">
        <f t="shared" si="165"/>
        <v/>
      </c>
      <c r="Q1761" s="44" t="str">
        <f t="shared" si="166"/>
        <v/>
      </c>
      <c r="R1761" s="2" t="str">
        <f t="shared" si="167"/>
        <v/>
      </c>
    </row>
    <row r="1762" spans="16:18" x14ac:dyDescent="0.35">
      <c r="P1762" s="44" t="str">
        <f t="shared" si="165"/>
        <v/>
      </c>
      <c r="Q1762" s="44" t="str">
        <f t="shared" si="166"/>
        <v/>
      </c>
      <c r="R1762" s="2" t="str">
        <f t="shared" si="167"/>
        <v/>
      </c>
    </row>
    <row r="1763" spans="16:18" x14ac:dyDescent="0.35">
      <c r="P1763" s="44" t="str">
        <f t="shared" si="165"/>
        <v/>
      </c>
      <c r="Q1763" s="44" t="str">
        <f t="shared" si="166"/>
        <v/>
      </c>
      <c r="R1763" s="2" t="str">
        <f t="shared" si="167"/>
        <v/>
      </c>
    </row>
    <row r="1764" spans="16:18" x14ac:dyDescent="0.35">
      <c r="P1764" s="44" t="str">
        <f t="shared" si="165"/>
        <v/>
      </c>
      <c r="Q1764" s="44" t="str">
        <f t="shared" si="166"/>
        <v/>
      </c>
      <c r="R1764" s="2" t="str">
        <f t="shared" si="167"/>
        <v/>
      </c>
    </row>
    <row r="1765" spans="16:18" x14ac:dyDescent="0.35">
      <c r="P1765" s="44" t="str">
        <f t="shared" si="165"/>
        <v/>
      </c>
      <c r="Q1765" s="44" t="str">
        <f t="shared" si="166"/>
        <v/>
      </c>
      <c r="R1765" s="2" t="str">
        <f t="shared" si="167"/>
        <v/>
      </c>
    </row>
    <row r="1766" spans="16:18" x14ac:dyDescent="0.35">
      <c r="P1766" s="44" t="str">
        <f t="shared" si="165"/>
        <v/>
      </c>
      <c r="Q1766" s="44" t="str">
        <f t="shared" si="166"/>
        <v/>
      </c>
      <c r="R1766" s="2" t="str">
        <f t="shared" si="167"/>
        <v/>
      </c>
    </row>
    <row r="1767" spans="16:18" x14ac:dyDescent="0.35">
      <c r="P1767" s="44" t="str">
        <f t="shared" si="165"/>
        <v/>
      </c>
      <c r="Q1767" s="44" t="str">
        <f t="shared" si="166"/>
        <v/>
      </c>
      <c r="R1767" s="2" t="str">
        <f t="shared" si="167"/>
        <v/>
      </c>
    </row>
    <row r="1768" spans="16:18" x14ac:dyDescent="0.35">
      <c r="P1768" s="44" t="str">
        <f t="shared" si="165"/>
        <v/>
      </c>
      <c r="Q1768" s="44" t="str">
        <f t="shared" si="166"/>
        <v/>
      </c>
      <c r="R1768" s="2" t="str">
        <f t="shared" si="167"/>
        <v/>
      </c>
    </row>
    <row r="1769" spans="16:18" x14ac:dyDescent="0.35">
      <c r="P1769" s="44" t="str">
        <f t="shared" si="165"/>
        <v/>
      </c>
      <c r="Q1769" s="44" t="str">
        <f t="shared" si="166"/>
        <v/>
      </c>
      <c r="R1769" s="2" t="str">
        <f t="shared" si="167"/>
        <v/>
      </c>
    </row>
    <row r="1770" spans="16:18" x14ac:dyDescent="0.35">
      <c r="P1770" s="44" t="str">
        <f t="shared" si="165"/>
        <v/>
      </c>
      <c r="Q1770" s="44" t="str">
        <f t="shared" si="166"/>
        <v/>
      </c>
      <c r="R1770" s="2" t="str">
        <f t="shared" si="167"/>
        <v/>
      </c>
    </row>
    <row r="1771" spans="16:18" x14ac:dyDescent="0.35">
      <c r="P1771" s="44" t="str">
        <f t="shared" si="165"/>
        <v/>
      </c>
      <c r="Q1771" s="44" t="str">
        <f t="shared" si="166"/>
        <v/>
      </c>
      <c r="R1771" s="2" t="str">
        <f t="shared" si="167"/>
        <v/>
      </c>
    </row>
    <row r="1772" spans="16:18" x14ac:dyDescent="0.35">
      <c r="P1772" s="44" t="str">
        <f t="shared" si="165"/>
        <v/>
      </c>
      <c r="Q1772" s="44" t="str">
        <f t="shared" si="166"/>
        <v/>
      </c>
      <c r="R1772" s="2" t="str">
        <f t="shared" si="167"/>
        <v/>
      </c>
    </row>
    <row r="1773" spans="16:18" x14ac:dyDescent="0.35">
      <c r="P1773" s="44" t="str">
        <f t="shared" si="165"/>
        <v/>
      </c>
      <c r="Q1773" s="44" t="str">
        <f t="shared" si="166"/>
        <v/>
      </c>
      <c r="R1773" s="2" t="str">
        <f t="shared" si="167"/>
        <v/>
      </c>
    </row>
    <row r="1774" spans="16:18" x14ac:dyDescent="0.35">
      <c r="P1774" s="44" t="str">
        <f t="shared" si="165"/>
        <v/>
      </c>
      <c r="Q1774" s="44" t="str">
        <f t="shared" si="166"/>
        <v/>
      </c>
      <c r="R1774" s="2" t="str">
        <f t="shared" si="167"/>
        <v/>
      </c>
    </row>
    <row r="1775" spans="16:18" x14ac:dyDescent="0.35">
      <c r="P1775" s="44" t="str">
        <f t="shared" si="165"/>
        <v/>
      </c>
      <c r="Q1775" s="44" t="str">
        <f t="shared" si="166"/>
        <v/>
      </c>
      <c r="R1775" s="2" t="str">
        <f t="shared" si="167"/>
        <v/>
      </c>
    </row>
    <row r="1776" spans="16:18" x14ac:dyDescent="0.35">
      <c r="P1776" s="44" t="str">
        <f t="shared" si="165"/>
        <v/>
      </c>
      <c r="Q1776" s="44" t="str">
        <f t="shared" si="166"/>
        <v/>
      </c>
      <c r="R1776" s="2" t="str">
        <f t="shared" si="167"/>
        <v/>
      </c>
    </row>
    <row r="1777" spans="16:18" x14ac:dyDescent="0.35">
      <c r="P1777" s="44" t="str">
        <f t="shared" si="165"/>
        <v/>
      </c>
      <c r="Q1777" s="44" t="str">
        <f t="shared" si="166"/>
        <v/>
      </c>
      <c r="R1777" s="2" t="str">
        <f t="shared" si="167"/>
        <v/>
      </c>
    </row>
    <row r="1778" spans="16:18" x14ac:dyDescent="0.35">
      <c r="P1778" s="44" t="str">
        <f t="shared" si="165"/>
        <v/>
      </c>
      <c r="Q1778" s="44" t="str">
        <f t="shared" si="166"/>
        <v/>
      </c>
      <c r="R1778" s="2" t="str">
        <f t="shared" si="167"/>
        <v/>
      </c>
    </row>
    <row r="1779" spans="16:18" x14ac:dyDescent="0.35">
      <c r="P1779" s="44" t="str">
        <f t="shared" si="165"/>
        <v/>
      </c>
      <c r="Q1779" s="44" t="str">
        <f t="shared" si="166"/>
        <v/>
      </c>
      <c r="R1779" s="2" t="str">
        <f t="shared" si="167"/>
        <v/>
      </c>
    </row>
    <row r="1780" spans="16:18" x14ac:dyDescent="0.35">
      <c r="P1780" s="44" t="str">
        <f t="shared" si="165"/>
        <v/>
      </c>
      <c r="Q1780" s="44" t="str">
        <f t="shared" si="166"/>
        <v/>
      </c>
      <c r="R1780" s="2" t="str">
        <f t="shared" si="167"/>
        <v/>
      </c>
    </row>
    <row r="1781" spans="16:18" x14ac:dyDescent="0.35">
      <c r="P1781" s="44" t="str">
        <f t="shared" si="165"/>
        <v/>
      </c>
      <c r="Q1781" s="44" t="str">
        <f t="shared" si="166"/>
        <v/>
      </c>
      <c r="R1781" s="2" t="str">
        <f t="shared" si="167"/>
        <v/>
      </c>
    </row>
    <row r="1782" spans="16:18" x14ac:dyDescent="0.35">
      <c r="P1782" s="44" t="str">
        <f t="shared" si="165"/>
        <v/>
      </c>
      <c r="Q1782" s="44" t="str">
        <f t="shared" si="166"/>
        <v/>
      </c>
      <c r="R1782" s="2" t="str">
        <f t="shared" si="167"/>
        <v/>
      </c>
    </row>
    <row r="1783" spans="16:18" x14ac:dyDescent="0.35">
      <c r="P1783" s="44" t="str">
        <f t="shared" si="165"/>
        <v/>
      </c>
      <c r="Q1783" s="44" t="str">
        <f t="shared" si="166"/>
        <v/>
      </c>
      <c r="R1783" s="2" t="str">
        <f t="shared" si="167"/>
        <v/>
      </c>
    </row>
    <row r="1784" spans="16:18" x14ac:dyDescent="0.35">
      <c r="P1784" s="44" t="str">
        <f t="shared" si="165"/>
        <v/>
      </c>
      <c r="Q1784" s="44" t="str">
        <f t="shared" si="166"/>
        <v/>
      </c>
      <c r="R1784" s="2" t="str">
        <f t="shared" si="167"/>
        <v/>
      </c>
    </row>
    <row r="1785" spans="16:18" x14ac:dyDescent="0.35">
      <c r="P1785" s="44" t="str">
        <f t="shared" si="165"/>
        <v/>
      </c>
      <c r="Q1785" s="44" t="str">
        <f t="shared" si="166"/>
        <v/>
      </c>
      <c r="R1785" s="2" t="str">
        <f t="shared" si="167"/>
        <v/>
      </c>
    </row>
    <row r="1786" spans="16:18" x14ac:dyDescent="0.35">
      <c r="P1786" s="44" t="str">
        <f t="shared" si="165"/>
        <v/>
      </c>
      <c r="Q1786" s="44" t="str">
        <f t="shared" si="166"/>
        <v/>
      </c>
      <c r="R1786" s="2" t="str">
        <f t="shared" si="167"/>
        <v/>
      </c>
    </row>
    <row r="1787" spans="16:18" x14ac:dyDescent="0.35">
      <c r="P1787" s="44" t="str">
        <f t="shared" si="165"/>
        <v/>
      </c>
      <c r="Q1787" s="44" t="str">
        <f t="shared" si="166"/>
        <v/>
      </c>
      <c r="R1787" s="2" t="str">
        <f t="shared" si="167"/>
        <v/>
      </c>
    </row>
    <row r="1788" spans="16:18" x14ac:dyDescent="0.35">
      <c r="P1788" s="44" t="str">
        <f t="shared" si="165"/>
        <v/>
      </c>
      <c r="Q1788" s="44" t="str">
        <f t="shared" si="166"/>
        <v/>
      </c>
      <c r="R1788" s="2" t="str">
        <f t="shared" si="167"/>
        <v/>
      </c>
    </row>
    <row r="1789" spans="16:18" x14ac:dyDescent="0.35">
      <c r="P1789" s="44" t="str">
        <f t="shared" si="165"/>
        <v/>
      </c>
      <c r="Q1789" s="44" t="str">
        <f t="shared" si="166"/>
        <v/>
      </c>
      <c r="R1789" s="2" t="str">
        <f t="shared" si="167"/>
        <v/>
      </c>
    </row>
    <row r="1790" spans="16:18" x14ac:dyDescent="0.35">
      <c r="P1790" s="44" t="str">
        <f t="shared" si="165"/>
        <v/>
      </c>
      <c r="Q1790" s="44" t="str">
        <f t="shared" si="166"/>
        <v/>
      </c>
      <c r="R1790" s="2" t="str">
        <f t="shared" si="167"/>
        <v/>
      </c>
    </row>
    <row r="1791" spans="16:18" x14ac:dyDescent="0.35">
      <c r="P1791" s="44" t="str">
        <f t="shared" si="165"/>
        <v/>
      </c>
      <c r="Q1791" s="44" t="str">
        <f t="shared" si="166"/>
        <v/>
      </c>
      <c r="R1791" s="2" t="str">
        <f t="shared" si="167"/>
        <v/>
      </c>
    </row>
    <row r="1792" spans="16:18" x14ac:dyDescent="0.35">
      <c r="P1792" s="44" t="str">
        <f t="shared" si="165"/>
        <v/>
      </c>
      <c r="Q1792" s="44" t="str">
        <f t="shared" si="166"/>
        <v/>
      </c>
      <c r="R1792" s="2" t="str">
        <f t="shared" si="167"/>
        <v/>
      </c>
    </row>
    <row r="1793" spans="16:18" x14ac:dyDescent="0.35">
      <c r="P1793" s="44" t="str">
        <f t="shared" si="165"/>
        <v/>
      </c>
      <c r="Q1793" s="44" t="str">
        <f t="shared" si="166"/>
        <v/>
      </c>
      <c r="R1793" s="2" t="str">
        <f t="shared" si="167"/>
        <v/>
      </c>
    </row>
    <row r="1794" spans="16:18" x14ac:dyDescent="0.35">
      <c r="P1794" s="44" t="str">
        <f t="shared" si="165"/>
        <v/>
      </c>
      <c r="Q1794" s="44" t="str">
        <f t="shared" si="166"/>
        <v/>
      </c>
      <c r="R1794" s="2" t="str">
        <f t="shared" si="167"/>
        <v/>
      </c>
    </row>
    <row r="1795" spans="16:18" x14ac:dyDescent="0.35">
      <c r="P1795" s="44" t="str">
        <f t="shared" si="165"/>
        <v/>
      </c>
      <c r="Q1795" s="44" t="str">
        <f t="shared" si="166"/>
        <v/>
      </c>
      <c r="R1795" s="2" t="str">
        <f t="shared" si="167"/>
        <v/>
      </c>
    </row>
    <row r="1796" spans="16:18" x14ac:dyDescent="0.35">
      <c r="P1796" s="44" t="str">
        <f t="shared" si="165"/>
        <v/>
      </c>
      <c r="Q1796" s="44" t="str">
        <f t="shared" si="166"/>
        <v/>
      </c>
      <c r="R1796" s="2" t="str">
        <f t="shared" si="167"/>
        <v/>
      </c>
    </row>
    <row r="1797" spans="16:18" x14ac:dyDescent="0.35">
      <c r="P1797" s="44" t="str">
        <f t="shared" si="165"/>
        <v/>
      </c>
      <c r="Q1797" s="44" t="str">
        <f t="shared" si="166"/>
        <v/>
      </c>
      <c r="R1797" s="2" t="str">
        <f t="shared" si="167"/>
        <v/>
      </c>
    </row>
    <row r="1798" spans="16:18" x14ac:dyDescent="0.35">
      <c r="P1798" s="44" t="str">
        <f t="shared" si="165"/>
        <v/>
      </c>
      <c r="Q1798" s="44" t="str">
        <f t="shared" si="166"/>
        <v/>
      </c>
      <c r="R1798" s="2" t="str">
        <f t="shared" si="167"/>
        <v/>
      </c>
    </row>
    <row r="1799" spans="16:18" x14ac:dyDescent="0.35">
      <c r="P1799" s="44" t="str">
        <f t="shared" ref="P1799:P1862" si="168">IF(G1799="","",D1799/B1799)</f>
        <v/>
      </c>
      <c r="Q1799" s="44" t="str">
        <f t="shared" si="166"/>
        <v/>
      </c>
      <c r="R1799" s="2" t="str">
        <f t="shared" si="167"/>
        <v/>
      </c>
    </row>
    <row r="1800" spans="16:18" x14ac:dyDescent="0.35">
      <c r="P1800" s="44" t="str">
        <f t="shared" si="168"/>
        <v/>
      </c>
      <c r="Q1800" s="44" t="str">
        <f t="shared" ref="Q1800:Q1863" si="169">IF(G1800="","", (E1800-E1799)/E1799)</f>
        <v/>
      </c>
      <c r="R1800" s="2" t="str">
        <f t="shared" ref="R1800:R1863" si="170">IF(A1800="","",R1799+(R1799*(((1+$F$1)^(1/12)-1))))</f>
        <v/>
      </c>
    </row>
    <row r="1801" spans="16:18" x14ac:dyDescent="0.35">
      <c r="P1801" s="44" t="str">
        <f t="shared" si="168"/>
        <v/>
      </c>
      <c r="Q1801" s="44" t="str">
        <f t="shared" si="169"/>
        <v/>
      </c>
      <c r="R1801" s="2" t="str">
        <f t="shared" si="170"/>
        <v/>
      </c>
    </row>
    <row r="1802" spans="16:18" x14ac:dyDescent="0.35">
      <c r="P1802" s="44" t="str">
        <f t="shared" si="168"/>
        <v/>
      </c>
      <c r="Q1802" s="44" t="str">
        <f t="shared" si="169"/>
        <v/>
      </c>
      <c r="R1802" s="2" t="str">
        <f t="shared" si="170"/>
        <v/>
      </c>
    </row>
    <row r="1803" spans="16:18" x14ac:dyDescent="0.35">
      <c r="P1803" s="44" t="str">
        <f t="shared" si="168"/>
        <v/>
      </c>
      <c r="Q1803" s="44" t="str">
        <f t="shared" si="169"/>
        <v/>
      </c>
      <c r="R1803" s="2" t="str">
        <f t="shared" si="170"/>
        <v/>
      </c>
    </row>
    <row r="1804" spans="16:18" x14ac:dyDescent="0.35">
      <c r="P1804" s="44" t="str">
        <f t="shared" si="168"/>
        <v/>
      </c>
      <c r="Q1804" s="44" t="str">
        <f t="shared" si="169"/>
        <v/>
      </c>
      <c r="R1804" s="2" t="str">
        <f t="shared" si="170"/>
        <v/>
      </c>
    </row>
    <row r="1805" spans="16:18" x14ac:dyDescent="0.35">
      <c r="P1805" s="44" t="str">
        <f t="shared" si="168"/>
        <v/>
      </c>
      <c r="Q1805" s="44" t="str">
        <f t="shared" si="169"/>
        <v/>
      </c>
      <c r="R1805" s="2" t="str">
        <f t="shared" si="170"/>
        <v/>
      </c>
    </row>
    <row r="1806" spans="16:18" x14ac:dyDescent="0.35">
      <c r="P1806" s="44" t="str">
        <f t="shared" si="168"/>
        <v/>
      </c>
      <c r="Q1806" s="44" t="str">
        <f t="shared" si="169"/>
        <v/>
      </c>
      <c r="R1806" s="2" t="str">
        <f t="shared" si="170"/>
        <v/>
      </c>
    </row>
    <row r="1807" spans="16:18" x14ac:dyDescent="0.35">
      <c r="P1807" s="44" t="str">
        <f t="shared" si="168"/>
        <v/>
      </c>
      <c r="Q1807" s="44" t="str">
        <f t="shared" si="169"/>
        <v/>
      </c>
      <c r="R1807" s="2" t="str">
        <f t="shared" si="170"/>
        <v/>
      </c>
    </row>
    <row r="1808" spans="16:18" x14ac:dyDescent="0.35">
      <c r="P1808" s="44" t="str">
        <f t="shared" si="168"/>
        <v/>
      </c>
      <c r="Q1808" s="44" t="str">
        <f t="shared" si="169"/>
        <v/>
      </c>
      <c r="R1808" s="2" t="str">
        <f t="shared" si="170"/>
        <v/>
      </c>
    </row>
    <row r="1809" spans="16:18" x14ac:dyDescent="0.35">
      <c r="P1809" s="44" t="str">
        <f t="shared" si="168"/>
        <v/>
      </c>
      <c r="Q1809" s="44" t="str">
        <f t="shared" si="169"/>
        <v/>
      </c>
      <c r="R1809" s="2" t="str">
        <f t="shared" si="170"/>
        <v/>
      </c>
    </row>
    <row r="1810" spans="16:18" x14ac:dyDescent="0.35">
      <c r="P1810" s="44" t="str">
        <f t="shared" si="168"/>
        <v/>
      </c>
      <c r="Q1810" s="44" t="str">
        <f t="shared" si="169"/>
        <v/>
      </c>
      <c r="R1810" s="2" t="str">
        <f t="shared" si="170"/>
        <v/>
      </c>
    </row>
    <row r="1811" spans="16:18" x14ac:dyDescent="0.35">
      <c r="P1811" s="44" t="str">
        <f t="shared" si="168"/>
        <v/>
      </c>
      <c r="Q1811" s="44" t="str">
        <f t="shared" si="169"/>
        <v/>
      </c>
      <c r="R1811" s="2" t="str">
        <f t="shared" si="170"/>
        <v/>
      </c>
    </row>
    <row r="1812" spans="16:18" x14ac:dyDescent="0.35">
      <c r="P1812" s="44" t="str">
        <f t="shared" si="168"/>
        <v/>
      </c>
      <c r="Q1812" s="44" t="str">
        <f t="shared" si="169"/>
        <v/>
      </c>
      <c r="R1812" s="2" t="str">
        <f t="shared" si="170"/>
        <v/>
      </c>
    </row>
    <row r="1813" spans="16:18" x14ac:dyDescent="0.35">
      <c r="P1813" s="44" t="str">
        <f t="shared" si="168"/>
        <v/>
      </c>
      <c r="Q1813" s="44" t="str">
        <f t="shared" si="169"/>
        <v/>
      </c>
      <c r="R1813" s="2" t="str">
        <f t="shared" si="170"/>
        <v/>
      </c>
    </row>
    <row r="1814" spans="16:18" x14ac:dyDescent="0.35">
      <c r="P1814" s="44" t="str">
        <f t="shared" si="168"/>
        <v/>
      </c>
      <c r="Q1814" s="44" t="str">
        <f t="shared" si="169"/>
        <v/>
      </c>
      <c r="R1814" s="2" t="str">
        <f t="shared" si="170"/>
        <v/>
      </c>
    </row>
    <row r="1815" spans="16:18" x14ac:dyDescent="0.35">
      <c r="P1815" s="44" t="str">
        <f t="shared" si="168"/>
        <v/>
      </c>
      <c r="Q1815" s="44" t="str">
        <f t="shared" si="169"/>
        <v/>
      </c>
      <c r="R1815" s="2" t="str">
        <f t="shared" si="170"/>
        <v/>
      </c>
    </row>
    <row r="1816" spans="16:18" x14ac:dyDescent="0.35">
      <c r="P1816" s="44" t="str">
        <f t="shared" si="168"/>
        <v/>
      </c>
      <c r="Q1816" s="44" t="str">
        <f t="shared" si="169"/>
        <v/>
      </c>
      <c r="R1816" s="2" t="str">
        <f t="shared" si="170"/>
        <v/>
      </c>
    </row>
    <row r="1817" spans="16:18" x14ac:dyDescent="0.35">
      <c r="P1817" s="44" t="str">
        <f t="shared" si="168"/>
        <v/>
      </c>
      <c r="Q1817" s="44" t="str">
        <f t="shared" si="169"/>
        <v/>
      </c>
      <c r="R1817" s="2" t="str">
        <f t="shared" si="170"/>
        <v/>
      </c>
    </row>
    <row r="1818" spans="16:18" x14ac:dyDescent="0.35">
      <c r="P1818" s="44" t="str">
        <f t="shared" si="168"/>
        <v/>
      </c>
      <c r="Q1818" s="44" t="str">
        <f t="shared" si="169"/>
        <v/>
      </c>
      <c r="R1818" s="2" t="str">
        <f t="shared" si="170"/>
        <v/>
      </c>
    </row>
    <row r="1819" spans="16:18" x14ac:dyDescent="0.35">
      <c r="P1819" s="44" t="str">
        <f t="shared" si="168"/>
        <v/>
      </c>
      <c r="Q1819" s="44" t="str">
        <f t="shared" si="169"/>
        <v/>
      </c>
      <c r="R1819" s="2" t="str">
        <f t="shared" si="170"/>
        <v/>
      </c>
    </row>
    <row r="1820" spans="16:18" x14ac:dyDescent="0.35">
      <c r="P1820" s="44" t="str">
        <f t="shared" si="168"/>
        <v/>
      </c>
      <c r="Q1820" s="44" t="str">
        <f t="shared" si="169"/>
        <v/>
      </c>
      <c r="R1820" s="2" t="str">
        <f t="shared" si="170"/>
        <v/>
      </c>
    </row>
    <row r="1821" spans="16:18" x14ac:dyDescent="0.35">
      <c r="P1821" s="44" t="str">
        <f t="shared" si="168"/>
        <v/>
      </c>
      <c r="Q1821" s="44" t="str">
        <f t="shared" si="169"/>
        <v/>
      </c>
      <c r="R1821" s="2" t="str">
        <f t="shared" si="170"/>
        <v/>
      </c>
    </row>
    <row r="1822" spans="16:18" x14ac:dyDescent="0.35">
      <c r="P1822" s="44" t="str">
        <f t="shared" si="168"/>
        <v/>
      </c>
      <c r="Q1822" s="44" t="str">
        <f t="shared" si="169"/>
        <v/>
      </c>
      <c r="R1822" s="2" t="str">
        <f t="shared" si="170"/>
        <v/>
      </c>
    </row>
    <row r="1823" spans="16:18" x14ac:dyDescent="0.35">
      <c r="P1823" s="44" t="str">
        <f t="shared" si="168"/>
        <v/>
      </c>
      <c r="Q1823" s="44" t="str">
        <f t="shared" si="169"/>
        <v/>
      </c>
      <c r="R1823" s="2" t="str">
        <f t="shared" si="170"/>
        <v/>
      </c>
    </row>
    <row r="1824" spans="16:18" x14ac:dyDescent="0.35">
      <c r="P1824" s="44" t="str">
        <f t="shared" si="168"/>
        <v/>
      </c>
      <c r="Q1824" s="44" t="str">
        <f t="shared" si="169"/>
        <v/>
      </c>
      <c r="R1824" s="2" t="str">
        <f t="shared" si="170"/>
        <v/>
      </c>
    </row>
    <row r="1825" spans="16:18" x14ac:dyDescent="0.35">
      <c r="P1825" s="44" t="str">
        <f t="shared" si="168"/>
        <v/>
      </c>
      <c r="Q1825" s="44" t="str">
        <f t="shared" si="169"/>
        <v/>
      </c>
      <c r="R1825" s="2" t="str">
        <f t="shared" si="170"/>
        <v/>
      </c>
    </row>
    <row r="1826" spans="16:18" x14ac:dyDescent="0.35">
      <c r="P1826" s="44" t="str">
        <f t="shared" si="168"/>
        <v/>
      </c>
      <c r="Q1826" s="44" t="str">
        <f t="shared" si="169"/>
        <v/>
      </c>
      <c r="R1826" s="2" t="str">
        <f t="shared" si="170"/>
        <v/>
      </c>
    </row>
    <row r="1827" spans="16:18" x14ac:dyDescent="0.35">
      <c r="P1827" s="44" t="str">
        <f t="shared" si="168"/>
        <v/>
      </c>
      <c r="Q1827" s="44" t="str">
        <f t="shared" si="169"/>
        <v/>
      </c>
      <c r="R1827" s="2" t="str">
        <f t="shared" si="170"/>
        <v/>
      </c>
    </row>
    <row r="1828" spans="16:18" x14ac:dyDescent="0.35">
      <c r="P1828" s="44" t="str">
        <f t="shared" si="168"/>
        <v/>
      </c>
      <c r="Q1828" s="44" t="str">
        <f t="shared" si="169"/>
        <v/>
      </c>
      <c r="R1828" s="2" t="str">
        <f t="shared" si="170"/>
        <v/>
      </c>
    </row>
    <row r="1829" spans="16:18" x14ac:dyDescent="0.35">
      <c r="P1829" s="44" t="str">
        <f t="shared" si="168"/>
        <v/>
      </c>
      <c r="Q1829" s="44" t="str">
        <f t="shared" si="169"/>
        <v/>
      </c>
      <c r="R1829" s="2" t="str">
        <f t="shared" si="170"/>
        <v/>
      </c>
    </row>
    <row r="1830" spans="16:18" x14ac:dyDescent="0.35">
      <c r="P1830" s="44" t="str">
        <f t="shared" si="168"/>
        <v/>
      </c>
      <c r="Q1830" s="44" t="str">
        <f t="shared" si="169"/>
        <v/>
      </c>
      <c r="R1830" s="2" t="str">
        <f t="shared" si="170"/>
        <v/>
      </c>
    </row>
    <row r="1831" spans="16:18" x14ac:dyDescent="0.35">
      <c r="P1831" s="44" t="str">
        <f t="shared" si="168"/>
        <v/>
      </c>
      <c r="Q1831" s="44" t="str">
        <f t="shared" si="169"/>
        <v/>
      </c>
      <c r="R1831" s="2" t="str">
        <f t="shared" si="170"/>
        <v/>
      </c>
    </row>
    <row r="1832" spans="16:18" x14ac:dyDescent="0.35">
      <c r="P1832" s="44" t="str">
        <f t="shared" si="168"/>
        <v/>
      </c>
      <c r="Q1832" s="44" t="str">
        <f t="shared" si="169"/>
        <v/>
      </c>
      <c r="R1832" s="2" t="str">
        <f t="shared" si="170"/>
        <v/>
      </c>
    </row>
    <row r="1833" spans="16:18" x14ac:dyDescent="0.35">
      <c r="P1833" s="44" t="str">
        <f t="shared" si="168"/>
        <v/>
      </c>
      <c r="Q1833" s="44" t="str">
        <f t="shared" si="169"/>
        <v/>
      </c>
      <c r="R1833" s="2" t="str">
        <f t="shared" si="170"/>
        <v/>
      </c>
    </row>
    <row r="1834" spans="16:18" x14ac:dyDescent="0.35">
      <c r="P1834" s="44" t="str">
        <f t="shared" si="168"/>
        <v/>
      </c>
      <c r="Q1834" s="44" t="str">
        <f t="shared" si="169"/>
        <v/>
      </c>
      <c r="R1834" s="2" t="str">
        <f t="shared" si="170"/>
        <v/>
      </c>
    </row>
    <row r="1835" spans="16:18" x14ac:dyDescent="0.35">
      <c r="P1835" s="44" t="str">
        <f t="shared" si="168"/>
        <v/>
      </c>
      <c r="Q1835" s="44" t="str">
        <f t="shared" si="169"/>
        <v/>
      </c>
      <c r="R1835" s="2" t="str">
        <f t="shared" si="170"/>
        <v/>
      </c>
    </row>
    <row r="1836" spans="16:18" x14ac:dyDescent="0.35">
      <c r="P1836" s="44" t="str">
        <f t="shared" si="168"/>
        <v/>
      </c>
      <c r="Q1836" s="44" t="str">
        <f t="shared" si="169"/>
        <v/>
      </c>
      <c r="R1836" s="2" t="str">
        <f t="shared" si="170"/>
        <v/>
      </c>
    </row>
    <row r="1837" spans="16:18" x14ac:dyDescent="0.35">
      <c r="P1837" s="44" t="str">
        <f t="shared" si="168"/>
        <v/>
      </c>
      <c r="Q1837" s="44" t="str">
        <f t="shared" si="169"/>
        <v/>
      </c>
      <c r="R1837" s="2" t="str">
        <f t="shared" si="170"/>
        <v/>
      </c>
    </row>
    <row r="1838" spans="16:18" x14ac:dyDescent="0.35">
      <c r="P1838" s="44" t="str">
        <f t="shared" si="168"/>
        <v/>
      </c>
      <c r="Q1838" s="44" t="str">
        <f t="shared" si="169"/>
        <v/>
      </c>
      <c r="R1838" s="2" t="str">
        <f t="shared" si="170"/>
        <v/>
      </c>
    </row>
    <row r="1839" spans="16:18" x14ac:dyDescent="0.35">
      <c r="P1839" s="44" t="str">
        <f t="shared" si="168"/>
        <v/>
      </c>
      <c r="Q1839" s="44" t="str">
        <f t="shared" si="169"/>
        <v/>
      </c>
      <c r="R1839" s="2" t="str">
        <f t="shared" si="170"/>
        <v/>
      </c>
    </row>
    <row r="1840" spans="16:18" x14ac:dyDescent="0.35">
      <c r="P1840" s="44" t="str">
        <f t="shared" si="168"/>
        <v/>
      </c>
      <c r="Q1840" s="44" t="str">
        <f t="shared" si="169"/>
        <v/>
      </c>
      <c r="R1840" s="2" t="str">
        <f t="shared" si="170"/>
        <v/>
      </c>
    </row>
    <row r="1841" spans="16:18" x14ac:dyDescent="0.35">
      <c r="P1841" s="44" t="str">
        <f t="shared" si="168"/>
        <v/>
      </c>
      <c r="Q1841" s="44" t="str">
        <f t="shared" si="169"/>
        <v/>
      </c>
      <c r="R1841" s="2" t="str">
        <f t="shared" si="170"/>
        <v/>
      </c>
    </row>
    <row r="1842" spans="16:18" x14ac:dyDescent="0.35">
      <c r="P1842" s="44" t="str">
        <f t="shared" si="168"/>
        <v/>
      </c>
      <c r="Q1842" s="44" t="str">
        <f t="shared" si="169"/>
        <v/>
      </c>
      <c r="R1842" s="2" t="str">
        <f t="shared" si="170"/>
        <v/>
      </c>
    </row>
    <row r="1843" spans="16:18" x14ac:dyDescent="0.35">
      <c r="P1843" s="44" t="str">
        <f t="shared" si="168"/>
        <v/>
      </c>
      <c r="Q1843" s="44" t="str">
        <f t="shared" si="169"/>
        <v/>
      </c>
      <c r="R1843" s="2" t="str">
        <f t="shared" si="170"/>
        <v/>
      </c>
    </row>
    <row r="1844" spans="16:18" x14ac:dyDescent="0.35">
      <c r="P1844" s="44" t="str">
        <f t="shared" si="168"/>
        <v/>
      </c>
      <c r="Q1844" s="44" t="str">
        <f t="shared" si="169"/>
        <v/>
      </c>
      <c r="R1844" s="2" t="str">
        <f t="shared" si="170"/>
        <v/>
      </c>
    </row>
    <row r="1845" spans="16:18" x14ac:dyDescent="0.35">
      <c r="P1845" s="44" t="str">
        <f t="shared" si="168"/>
        <v/>
      </c>
      <c r="Q1845" s="44" t="str">
        <f t="shared" si="169"/>
        <v/>
      </c>
      <c r="R1845" s="2" t="str">
        <f t="shared" si="170"/>
        <v/>
      </c>
    </row>
    <row r="1846" spans="16:18" x14ac:dyDescent="0.35">
      <c r="P1846" s="44" t="str">
        <f t="shared" si="168"/>
        <v/>
      </c>
      <c r="Q1846" s="44" t="str">
        <f t="shared" si="169"/>
        <v/>
      </c>
      <c r="R1846" s="2" t="str">
        <f t="shared" si="170"/>
        <v/>
      </c>
    </row>
    <row r="1847" spans="16:18" x14ac:dyDescent="0.35">
      <c r="P1847" s="44" t="str">
        <f t="shared" si="168"/>
        <v/>
      </c>
      <c r="Q1847" s="44" t="str">
        <f t="shared" si="169"/>
        <v/>
      </c>
      <c r="R1847" s="2" t="str">
        <f t="shared" si="170"/>
        <v/>
      </c>
    </row>
    <row r="1848" spans="16:18" x14ac:dyDescent="0.35">
      <c r="P1848" s="44" t="str">
        <f t="shared" si="168"/>
        <v/>
      </c>
      <c r="Q1848" s="44" t="str">
        <f t="shared" si="169"/>
        <v/>
      </c>
      <c r="R1848" s="2" t="str">
        <f t="shared" si="170"/>
        <v/>
      </c>
    </row>
    <row r="1849" spans="16:18" x14ac:dyDescent="0.35">
      <c r="P1849" s="44" t="str">
        <f t="shared" si="168"/>
        <v/>
      </c>
      <c r="Q1849" s="44" t="str">
        <f t="shared" si="169"/>
        <v/>
      </c>
      <c r="R1849" s="2" t="str">
        <f t="shared" si="170"/>
        <v/>
      </c>
    </row>
    <row r="1850" spans="16:18" x14ac:dyDescent="0.35">
      <c r="P1850" s="44" t="str">
        <f t="shared" si="168"/>
        <v/>
      </c>
      <c r="Q1850" s="44" t="str">
        <f t="shared" si="169"/>
        <v/>
      </c>
      <c r="R1850" s="2" t="str">
        <f t="shared" si="170"/>
        <v/>
      </c>
    </row>
    <row r="1851" spans="16:18" x14ac:dyDescent="0.35">
      <c r="P1851" s="44" t="str">
        <f t="shared" si="168"/>
        <v/>
      </c>
      <c r="Q1851" s="44" t="str">
        <f t="shared" si="169"/>
        <v/>
      </c>
      <c r="R1851" s="2" t="str">
        <f t="shared" si="170"/>
        <v/>
      </c>
    </row>
    <row r="1852" spans="16:18" x14ac:dyDescent="0.35">
      <c r="P1852" s="44" t="str">
        <f t="shared" si="168"/>
        <v/>
      </c>
      <c r="Q1852" s="44" t="str">
        <f t="shared" si="169"/>
        <v/>
      </c>
      <c r="R1852" s="2" t="str">
        <f t="shared" si="170"/>
        <v/>
      </c>
    </row>
    <row r="1853" spans="16:18" x14ac:dyDescent="0.35">
      <c r="P1853" s="44" t="str">
        <f t="shared" si="168"/>
        <v/>
      </c>
      <c r="Q1853" s="44" t="str">
        <f t="shared" si="169"/>
        <v/>
      </c>
      <c r="R1853" s="2" t="str">
        <f t="shared" si="170"/>
        <v/>
      </c>
    </row>
    <row r="1854" spans="16:18" x14ac:dyDescent="0.35">
      <c r="P1854" s="44" t="str">
        <f t="shared" si="168"/>
        <v/>
      </c>
      <c r="Q1854" s="44" t="str">
        <f t="shared" si="169"/>
        <v/>
      </c>
      <c r="R1854" s="2" t="str">
        <f t="shared" si="170"/>
        <v/>
      </c>
    </row>
    <row r="1855" spans="16:18" x14ac:dyDescent="0.35">
      <c r="P1855" s="44" t="str">
        <f t="shared" si="168"/>
        <v/>
      </c>
      <c r="Q1855" s="44" t="str">
        <f t="shared" si="169"/>
        <v/>
      </c>
      <c r="R1855" s="2" t="str">
        <f t="shared" si="170"/>
        <v/>
      </c>
    </row>
    <row r="1856" spans="16:18" x14ac:dyDescent="0.35">
      <c r="P1856" s="44" t="str">
        <f t="shared" si="168"/>
        <v/>
      </c>
      <c r="Q1856" s="44" t="str">
        <f t="shared" si="169"/>
        <v/>
      </c>
      <c r="R1856" s="2" t="str">
        <f t="shared" si="170"/>
        <v/>
      </c>
    </row>
    <row r="1857" spans="16:18" x14ac:dyDescent="0.35">
      <c r="P1857" s="44" t="str">
        <f t="shared" si="168"/>
        <v/>
      </c>
      <c r="Q1857" s="44" t="str">
        <f t="shared" si="169"/>
        <v/>
      </c>
      <c r="R1857" s="2" t="str">
        <f t="shared" si="170"/>
        <v/>
      </c>
    </row>
    <row r="1858" spans="16:18" x14ac:dyDescent="0.35">
      <c r="P1858" s="44" t="str">
        <f t="shared" si="168"/>
        <v/>
      </c>
      <c r="Q1858" s="44" t="str">
        <f t="shared" si="169"/>
        <v/>
      </c>
      <c r="R1858" s="2" t="str">
        <f t="shared" si="170"/>
        <v/>
      </c>
    </row>
    <row r="1859" spans="16:18" x14ac:dyDescent="0.35">
      <c r="P1859" s="44" t="str">
        <f t="shared" si="168"/>
        <v/>
      </c>
      <c r="Q1859" s="44" t="str">
        <f t="shared" si="169"/>
        <v/>
      </c>
      <c r="R1859" s="2" t="str">
        <f t="shared" si="170"/>
        <v/>
      </c>
    </row>
    <row r="1860" spans="16:18" x14ac:dyDescent="0.35">
      <c r="P1860" s="44" t="str">
        <f t="shared" si="168"/>
        <v/>
      </c>
      <c r="Q1860" s="44" t="str">
        <f t="shared" si="169"/>
        <v/>
      </c>
      <c r="R1860" s="2" t="str">
        <f t="shared" si="170"/>
        <v/>
      </c>
    </row>
    <row r="1861" spans="16:18" x14ac:dyDescent="0.35">
      <c r="P1861" s="44" t="str">
        <f t="shared" si="168"/>
        <v/>
      </c>
      <c r="Q1861" s="44" t="str">
        <f t="shared" si="169"/>
        <v/>
      </c>
      <c r="R1861" s="2" t="str">
        <f t="shared" si="170"/>
        <v/>
      </c>
    </row>
    <row r="1862" spans="16:18" x14ac:dyDescent="0.35">
      <c r="P1862" s="44" t="str">
        <f t="shared" si="168"/>
        <v/>
      </c>
      <c r="Q1862" s="44" t="str">
        <f t="shared" si="169"/>
        <v/>
      </c>
      <c r="R1862" s="2" t="str">
        <f t="shared" si="170"/>
        <v/>
      </c>
    </row>
    <row r="1863" spans="16:18" x14ac:dyDescent="0.35">
      <c r="P1863" s="44" t="str">
        <f t="shared" ref="P1863:P1868" si="171">IF(G1863="","",D1863/B1863)</f>
        <v/>
      </c>
      <c r="Q1863" s="44" t="str">
        <f t="shared" si="169"/>
        <v/>
      </c>
      <c r="R1863" s="2" t="str">
        <f t="shared" si="170"/>
        <v/>
      </c>
    </row>
    <row r="1864" spans="16:18" x14ac:dyDescent="0.35">
      <c r="P1864" s="44" t="str">
        <f t="shared" si="171"/>
        <v/>
      </c>
      <c r="Q1864" s="44" t="str">
        <f t="shared" ref="Q1864:Q1868" si="172">IF(G1864="","", (E1864-E1863)/E1863)</f>
        <v/>
      </c>
      <c r="R1864" s="2" t="str">
        <f t="shared" ref="R1864:R1868" si="173">IF(A1864="","",R1863+(R1863*(((1+$F$1)^(1/12)-1))))</f>
        <v/>
      </c>
    </row>
    <row r="1865" spans="16:18" x14ac:dyDescent="0.35">
      <c r="P1865" s="44" t="str">
        <f t="shared" si="171"/>
        <v/>
      </c>
      <c r="Q1865" s="44" t="str">
        <f t="shared" si="172"/>
        <v/>
      </c>
      <c r="R1865" s="2" t="str">
        <f t="shared" si="173"/>
        <v/>
      </c>
    </row>
    <row r="1866" spans="16:18" x14ac:dyDescent="0.35">
      <c r="P1866" s="44" t="str">
        <f t="shared" si="171"/>
        <v/>
      </c>
      <c r="Q1866" s="44" t="str">
        <f t="shared" si="172"/>
        <v/>
      </c>
      <c r="R1866" s="2" t="str">
        <f t="shared" si="173"/>
        <v/>
      </c>
    </row>
    <row r="1867" spans="16:18" x14ac:dyDescent="0.35">
      <c r="P1867" s="44" t="str">
        <f t="shared" si="171"/>
        <v/>
      </c>
      <c r="Q1867" s="44" t="str">
        <f t="shared" si="172"/>
        <v/>
      </c>
      <c r="R1867" s="2" t="str">
        <f t="shared" si="173"/>
        <v/>
      </c>
    </row>
    <row r="1868" spans="16:18" x14ac:dyDescent="0.35">
      <c r="P1868" s="44" t="str">
        <f t="shared" si="171"/>
        <v/>
      </c>
      <c r="Q1868" s="44" t="str">
        <f t="shared" si="172"/>
        <v/>
      </c>
      <c r="R1868" s="2" t="str">
        <f t="shared" si="173"/>
        <v/>
      </c>
    </row>
  </sheetData>
  <mergeCells count="2">
    <mergeCell ref="B4:E4"/>
    <mergeCell ref="H4:K4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Verðtryggt</vt:lpstr>
      <vt:lpstr>Óverðtryggt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 wolfgang mixa;sigurður þórisson;kristófer þórisson</dc:creator>
  <cp:lastModifiedBy>Már Wolfgang Mixa - HI</cp:lastModifiedBy>
  <dcterms:created xsi:type="dcterms:W3CDTF">2010-03-05T10:32:15Z</dcterms:created>
  <dcterms:modified xsi:type="dcterms:W3CDTF">2024-11-25T23:39:50Z</dcterms:modified>
</cp:coreProperties>
</file>